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codeName="ThisWorkbook" defaultThemeVersion="124226"/>
  <mc:AlternateContent xmlns:mc="http://schemas.openxmlformats.org/markup-compatibility/2006">
    <mc:Choice Requires="x15">
      <x15ac:absPath xmlns:x15ac="http://schemas.microsoft.com/office/spreadsheetml/2010/11/ac" url="H:\70000 Special Projects\0300 Special Projects\04 HELPERS\Traffic Studies\"/>
    </mc:Choice>
  </mc:AlternateContent>
  <xr:revisionPtr revIDLastSave="0" documentId="13_ncr:1_{DE2FE841-B2B3-41BB-8C29-C93D827F8933}" xr6:coauthVersionLast="47" xr6:coauthVersionMax="47" xr10:uidLastSave="{00000000-0000-0000-0000-000000000000}"/>
  <bookViews>
    <workbookView xWindow="-120" yWindow="-120" windowWidth="29040" windowHeight="17790" xr2:uid="{00000000-000D-0000-FFFF-FFFF00000000}"/>
  </bookViews>
  <sheets>
    <sheet name="Guidance" sheetId="1" r:id="rId1"/>
    <sheet name="Worksheet" sheetId="2" r:id="rId2"/>
    <sheet name="IDM Figure 46-10G" sheetId="4" r:id="rId3"/>
    <sheet name="Data" sheetId="3" r:id="rId4"/>
  </sheets>
  <definedNames>
    <definedName name="Choice">Worksheet!$P$11:$P$12</definedName>
    <definedName name="Classification">Worksheet!#REF!</definedName>
    <definedName name="_xlnm.Print_Area" localSheetId="0">Guidance!$A$1:$Q$53</definedName>
    <definedName name="_xlnm.Print_Area" localSheetId="2">'IDM Figure 46-10G'!$A:$K</definedName>
    <definedName name="_xlnm.Print_Area" localSheetId="1">Worksheet!$A$1:$N$47</definedName>
    <definedName name="section2B07" localSheetId="0">Guidance!$A$19</definedName>
    <definedName name="section2B07_para01" localSheetId="0">Guidance!#REF!</definedName>
    <definedName name="section2B07_para02" localSheetId="0">Guidance!#REF!</definedName>
    <definedName name="section2B07_para03" localSheetId="0">Guidance!$A$21</definedName>
    <definedName name="section2B07_para04" localSheetId="0">Guidance!#REF!</definedName>
    <definedName name="section2B07_para05" localSheetId="0">Guidance!$B$36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21" i="2" l="1"/>
  <c r="G7" i="2" s="1"/>
  <c r="E32" i="3"/>
  <c r="D32" i="3"/>
  <c r="C32" i="3"/>
  <c r="B32" i="3"/>
  <c r="G31" i="3"/>
  <c r="F31" i="3"/>
  <c r="G30" i="3"/>
  <c r="F30" i="3"/>
  <c r="G29" i="3"/>
  <c r="F29" i="3"/>
  <c r="G28" i="3"/>
  <c r="F28" i="3"/>
  <c r="G27" i="3"/>
  <c r="F27" i="3"/>
  <c r="G26" i="3"/>
  <c r="F26" i="3"/>
  <c r="G25" i="3"/>
  <c r="F25" i="3"/>
  <c r="G24" i="3"/>
  <c r="F24" i="3"/>
  <c r="G23" i="3"/>
  <c r="F23" i="3"/>
  <c r="G22" i="3"/>
  <c r="F22" i="3"/>
  <c r="G21" i="3"/>
  <c r="F21" i="3"/>
  <c r="G20" i="3"/>
  <c r="F20" i="3"/>
  <c r="G19" i="3"/>
  <c r="F19" i="3"/>
  <c r="G18" i="3"/>
  <c r="F18" i="3"/>
  <c r="G17" i="3"/>
  <c r="F17" i="3"/>
  <c r="G16" i="3"/>
  <c r="F16" i="3"/>
  <c r="G15" i="3"/>
  <c r="F15" i="3"/>
  <c r="G14" i="3"/>
  <c r="F14" i="3"/>
  <c r="G13" i="3"/>
  <c r="F13" i="3"/>
  <c r="G12" i="3"/>
  <c r="F12" i="3"/>
  <c r="G11" i="3"/>
  <c r="F11" i="3"/>
  <c r="G10" i="3"/>
  <c r="F10" i="3"/>
  <c r="G9" i="3"/>
  <c r="F9" i="3"/>
  <c r="G8" i="3"/>
  <c r="F8" i="3"/>
  <c r="I42" i="2"/>
  <c r="J42" i="2" s="1"/>
  <c r="H42" i="2"/>
  <c r="I41" i="2"/>
  <c r="J41" i="2" s="1"/>
  <c r="H41" i="2"/>
  <c r="I40" i="2"/>
  <c r="H40" i="2"/>
  <c r="J40" i="2" s="1"/>
  <c r="I39" i="2"/>
  <c r="H39" i="2"/>
  <c r="J39" i="2" s="1"/>
  <c r="I38" i="2"/>
  <c r="H38" i="2"/>
  <c r="J38" i="2" s="1"/>
  <c r="I37" i="2"/>
  <c r="H37" i="2"/>
  <c r="J37" i="2" s="1"/>
  <c r="I36" i="2"/>
  <c r="H36" i="2"/>
  <c r="J36" i="2" s="1"/>
  <c r="I35" i="2"/>
  <c r="H35" i="2"/>
  <c r="J35" i="2" s="1"/>
  <c r="J34" i="2"/>
  <c r="I34" i="2"/>
  <c r="H34" i="2"/>
  <c r="I33" i="2"/>
  <c r="H33" i="2"/>
  <c r="J33" i="2" s="1"/>
  <c r="J32" i="2"/>
  <c r="I32" i="2"/>
  <c r="H32" i="2"/>
  <c r="J31" i="2"/>
  <c r="I31" i="2"/>
  <c r="H31" i="2"/>
  <c r="J30" i="2"/>
  <c r="I30" i="2"/>
  <c r="H30" i="2"/>
  <c r="I29" i="2"/>
  <c r="J29" i="2" s="1"/>
  <c r="H29" i="2"/>
  <c r="I28" i="2"/>
  <c r="H28" i="2"/>
  <c r="J28" i="2" s="1"/>
  <c r="P27" i="2"/>
  <c r="I27" i="2"/>
  <c r="J27" i="2" s="1"/>
  <c r="A17" i="2" s="1"/>
  <c r="H27" i="2"/>
  <c r="I25" i="2"/>
  <c r="H25" i="2"/>
  <c r="A16" i="2"/>
  <c r="A15" i="2"/>
  <c r="I14" i="2"/>
  <c r="A10" i="2"/>
  <c r="G6" i="2" l="1"/>
</calcChain>
</file>

<file path=xl/sharedStrings.xml><?xml version="1.0" encoding="utf-8"?>
<sst xmlns="http://schemas.openxmlformats.org/spreadsheetml/2006/main" count="119" uniqueCount="99">
  <si>
    <t>How to use this worksheet:</t>
  </si>
  <si>
    <t>MUTCD guidance for installing all-way stop control</t>
  </si>
  <si>
    <t>Key Points:</t>
  </si>
  <si>
    <t xml:space="preserve">Stop Signs shall not be used for speed control. </t>
  </si>
  <si>
    <t>Section 2B.12 All-Way Stop Control</t>
  </si>
  <si>
    <t>Standard:</t>
  </si>
  <si>
    <t>This satisfaction of an all-way stop control warrant or warrants shall not in itself require the installation of all-way stop control at an unsignalized intersection.</t>
  </si>
  <si>
    <t>Guidance:</t>
  </si>
  <si>
    <t>Section 2B.13 Warrant A - Crash Experience</t>
  </si>
  <si>
    <t>A.</t>
  </si>
  <si>
    <t>Minimum crash levels:</t>
  </si>
  <si>
    <t>1.</t>
  </si>
  <si>
    <t>For a four-leg intersection, there are five or more reported crashes in a 12-month period or six or more reported crashes in a 36-month period that are correctable by all-way stop control OR</t>
  </si>
  <si>
    <t>2.</t>
  </si>
  <si>
    <t>For a three-leg intersection, there are four or more reported crashes in a 12-month period or five or more reported crashes in a 36-month period that are correctable by all-way stop control.</t>
  </si>
  <si>
    <t>Section 2B.14 Warrant B - Sight Distance</t>
  </si>
  <si>
    <t>B.</t>
  </si>
  <si>
    <t>All-way stop control may be installed at an intersection where an engineering study indicates that sight distance on the minor-controlled approaches controlled by a STOP sign is not adequate for a vehicle to turn onto or cross the major (uncontrolled) road.</t>
  </si>
  <si>
    <t>Section 2B.15 Warrant C - Transition to a signal or roundabout</t>
  </si>
  <si>
    <t>C.</t>
  </si>
  <si>
    <t xml:space="preserve">All-way stop control may be installed at locations where all-way stop control is an interim measure that can be installed to control traffic while arrangements are being made for the installation of a traffic control signal or roundabout at the intersection.  </t>
  </si>
  <si>
    <t>Section 2B.16 Warrant D - 8-hour volumes</t>
  </si>
  <si>
    <t>D.</t>
  </si>
  <si>
    <t xml:space="preserve">Minimum volumes: </t>
  </si>
  <si>
    <t>The vehicular volumes entering the intersection from the major street approaches (total of both approaches) average at least 300 vehicles per hour for any 8 hours of an average day; AND</t>
  </si>
  <si>
    <t>3.</t>
  </si>
  <si>
    <t xml:space="preserve"> If the 85th-percentile approach speed of the major-street traffic exceeds 40 mph, the minimum vehicular volume warrants are 70 percent of the values provided in Items 1 and 2.</t>
  </si>
  <si>
    <t>Section 2B.17 Warrant E - Other Factors</t>
  </si>
  <si>
    <t xml:space="preserve"> </t>
  </si>
  <si>
    <t>The need to control left-turn conflicts, OR</t>
  </si>
  <si>
    <t>An intersection of two residential neighborhood collector (through) streets of similar design and operating characterists where all-way stop control would improve operation of the intersection, OR</t>
  </si>
  <si>
    <t>MUTCD Warrants Met?</t>
  </si>
  <si>
    <t>Warrants met:</t>
  </si>
  <si>
    <t>Met?</t>
  </si>
  <si>
    <t>Warrant</t>
  </si>
  <si>
    <t>Criteria</t>
  </si>
  <si>
    <t>Reported Crashes:</t>
  </si>
  <si>
    <t>Choice</t>
  </si>
  <si>
    <t>Legs</t>
  </si>
  <si>
    <t># of intersection legs:</t>
  </si>
  <si>
    <t xml:space="preserve">Correctable Intersection Crashes </t>
  </si>
  <si>
    <t>Yes</t>
  </si>
  <si>
    <t>12 Month Crashes:</t>
  </si>
  <si>
    <t>No</t>
  </si>
  <si>
    <t>36 Month Crashes:</t>
  </si>
  <si>
    <t>Either Condition Met?</t>
  </si>
  <si>
    <t>Do drivers have sufficient departure sight distance when stopped on all minor-road approaches?</t>
  </si>
  <si>
    <t>Minimum Volumes:</t>
  </si>
  <si>
    <t>Criteria 1.</t>
  </si>
  <si>
    <t>Major road approach volumes (total of both) at least 300 vph for min. 8 hours?</t>
  </si>
  <si>
    <t>Criteria 2.</t>
  </si>
  <si>
    <t>Criteria 3.</t>
  </si>
  <si>
    <t>Time Period</t>
  </si>
  <si>
    <t>From</t>
  </si>
  <si>
    <t>To</t>
  </si>
  <si>
    <t>Major Road:  
Both App. (VPH)</t>
  </si>
  <si>
    <t>Minor Road:  
Both App. (VPH)</t>
  </si>
  <si>
    <t>Both Met?</t>
  </si>
  <si>
    <t>Hidden</t>
  </si>
  <si>
    <t>Installing stop signs should be based on an engineering study, and/or under the supervision of an engineer.</t>
  </si>
  <si>
    <t>Input data into the yellow highlighted cells on the worksheet (2nd) tab.</t>
  </si>
  <si>
    <t>Results are shown in green/red.</t>
  </si>
  <si>
    <t>Combined ped, bike, and veh. volume on minor approaches (total of all) at least 200 units per hour for the same 8 hours as criteria C-1?</t>
  </si>
  <si>
    <t>Major road 85th percentile speed (mph):</t>
  </si>
  <si>
    <t>If the 85th percentile speed on the major road exceeds 40 mph, may use 70% of the values in C-1 and C-2.</t>
  </si>
  <si>
    <t>Leg/
Direction</t>
  </si>
  <si>
    <t>North/
Southbound</t>
  </si>
  <si>
    <t>East/
Westbound</t>
  </si>
  <si>
    <t>South/
Northbound</t>
  </si>
  <si>
    <t>West/
Eastbound</t>
  </si>
  <si>
    <t>Approach Volume</t>
  </si>
  <si>
    <t>Total</t>
  </si>
  <si>
    <t>Major Road Total App. Vol.</t>
  </si>
  <si>
    <t>Minor Road Total App. Vol.</t>
  </si>
  <si>
    <t>Hour</t>
  </si>
  <si>
    <t>This table is provided for convenience, but is not needed to complete the worksheet.</t>
  </si>
  <si>
    <t xml:space="preserve">This worksheet is intended to assist local agencies in determining appropriate traffic control at intersections, but should not replace sound engineering judgement. </t>
  </si>
  <si>
    <t>The user of this worksheet should have training and knowledge in the application of traffic engineering, or be under the supervision of an engineer with that knowledge.</t>
  </si>
  <si>
    <t>4.</t>
  </si>
  <si>
    <t>E.</t>
  </si>
  <si>
    <t>(please describe)</t>
  </si>
  <si>
    <t>Basis for Installation:</t>
  </si>
  <si>
    <t xml:space="preserve">This worksheet is intended to assist local agencies in determining appropriate traffic control at intersections, but should not replace sound engineering judgment. </t>
  </si>
  <si>
    <t xml:space="preserve">The decision to establish all-way stop control at an unsignalized intersection should be based on an engineering study. The engineering study for all-way stop control should include an analysis of factors related to the existing operation and safety at the intersection, the potential to improve these conditions, and the applicable factors contained in the following all-way stop control warrants:
</t>
  </si>
  <si>
    <t>All-way stop controls at intersections with substantially differing approach volumes can reduce the effectiveness of these devices for all roadway users.</t>
  </si>
  <si>
    <t xml:space="preserve">Meeting warrants does not automatically mandate the installation of an all-way stop. </t>
  </si>
  <si>
    <t>The data (4th) tab can be used as a convenient place to store the data for each location to have in the same file as the results.</t>
  </si>
  <si>
    <t xml:space="preserve">The 3rd tab provides the relevant sight distance table for reference. </t>
  </si>
  <si>
    <r>
      <t xml:space="preserve">(To determine sight distance, consult the </t>
    </r>
    <r>
      <rPr>
        <sz val="11"/>
        <rFont val="Calibri"/>
        <family val="2"/>
        <scheme val="minor"/>
      </rPr>
      <t>Indiana</t>
    </r>
    <r>
      <rPr>
        <sz val="11"/>
        <color theme="1"/>
        <rFont val="Calibri"/>
        <family val="2"/>
        <scheme val="minor"/>
      </rPr>
      <t xml:space="preserve"> Design Manual, Chapter 46:</t>
    </r>
  </si>
  <si>
    <t>https://www.in.gov/dot/div/contracts/design/Part%203/Chapter%2046%20-%20Intersections%20At-Grade.pdf)</t>
  </si>
  <si>
    <t>The combined vehicular, pedestrian, and bicycle volume entering the intersection from the minor street approaches (total of both approaches) averages at least 200 units per hour for the same 8 hours; however,</t>
  </si>
  <si>
    <t>For assistance in using this worksheet, please contact INLTAP at lslusher@purdue.edu or 765-494-2164.</t>
  </si>
  <si>
    <r>
      <t>Where pedestrian and/or bicyclist movements support the installation of all-way stop control</t>
    </r>
    <r>
      <rPr>
        <sz val="11"/>
        <rFont val="Calibri"/>
        <family val="2"/>
        <scheme val="minor"/>
      </rPr>
      <t xml:space="preserve">, OR </t>
    </r>
  </si>
  <si>
    <t>Other relavant factor(s), under the advise of an engineer.</t>
  </si>
  <si>
    <t xml:space="preserve">Safety benefits can be realized where severe crashes have occurred or are possible (e.g. moderate to high speed rural roads) regardless of warrants; engineering judgement is crucial. </t>
  </si>
  <si>
    <r>
      <t xml:space="preserve">Is a signal or roundabout project </t>
    </r>
    <r>
      <rPr>
        <sz val="11"/>
        <rFont val="Calibri"/>
        <family val="2"/>
        <scheme val="minor"/>
      </rPr>
      <t>scheduled for installation?</t>
    </r>
  </si>
  <si>
    <t>Other Factor(s)?</t>
  </si>
  <si>
    <r>
      <t xml:space="preserve">AWSC Warrant Criteria </t>
    </r>
    <r>
      <rPr>
        <b/>
        <sz val="14"/>
        <rFont val="Calibri"/>
        <family val="2"/>
        <scheme val="minor"/>
      </rPr>
      <t>and Study Findings</t>
    </r>
  </si>
  <si>
    <t>Note: changes in approach grade, skew angle, number of lanes, and other factors may require longer sight distance. Consult IDM Chapter 46 for information on applying adjustment factors.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</si>
</sst>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h:mm;@"/>
  </numFmts>
  <fonts count="27" x14ac:knownFonts="1">
    <font>
      <sz val="11"/>
      <color theme="1"/>
      <name val="Calibri"/>
      <family val="2"/>
      <scheme val="minor"/>
    </font>
    <font>
      <b/>
      <sz val="11"/>
      <color theme="1"/>
      <name val="Calibri"/>
      <family val="2"/>
      <scheme val="minor"/>
    </font>
    <font>
      <b/>
      <sz val="14"/>
      <color theme="1"/>
      <name val="Calibri"/>
      <family val="2"/>
      <scheme val="minor"/>
    </font>
    <font>
      <i/>
      <sz val="11"/>
      <color theme="1"/>
      <name val="Calibri"/>
      <family val="2"/>
      <scheme val="minor"/>
    </font>
    <font>
      <b/>
      <sz val="12"/>
      <color theme="1"/>
      <name val="Calibri"/>
      <family val="2"/>
      <scheme val="minor"/>
    </font>
    <font>
      <sz val="10"/>
      <color rgb="FF000000"/>
      <name val="Times New Roman"/>
      <family val="2"/>
      <charset val="204"/>
    </font>
    <font>
      <b/>
      <i/>
      <sz val="11"/>
      <color theme="1"/>
      <name val="Calibri"/>
      <family val="2"/>
      <scheme val="minor"/>
    </font>
    <font>
      <b/>
      <sz val="11"/>
      <color rgb="FFC00000"/>
      <name val="Calibri"/>
      <family val="2"/>
      <scheme val="minor"/>
    </font>
    <font>
      <b/>
      <sz val="11"/>
      <color rgb="FF000000"/>
      <name val="Calibri"/>
      <family val="2"/>
      <scheme val="minor"/>
    </font>
    <font>
      <b/>
      <sz val="11"/>
      <color rgb="FF990033"/>
      <name val="Calibri"/>
      <family val="2"/>
      <scheme val="minor"/>
    </font>
    <font>
      <sz val="11"/>
      <color theme="1"/>
      <name val="Verdana"/>
      <family val="2"/>
    </font>
    <font>
      <b/>
      <sz val="12"/>
      <color rgb="FFC00000"/>
      <name val="Calibri"/>
      <family val="2"/>
      <scheme val="minor"/>
    </font>
    <font>
      <sz val="11"/>
      <color rgb="FFFFFF00"/>
      <name val="Calibri"/>
      <family val="2"/>
      <scheme val="minor"/>
    </font>
    <font>
      <u/>
      <sz val="11"/>
      <color theme="10"/>
      <name val="Calibri"/>
      <family val="2"/>
      <scheme val="minor"/>
    </font>
    <font>
      <sz val="10"/>
      <color theme="1"/>
      <name val="Calibri"/>
      <family val="2"/>
      <scheme val="minor"/>
    </font>
    <font>
      <b/>
      <i/>
      <sz val="12"/>
      <color rgb="FFC00000"/>
      <name val="Calibri"/>
      <family val="2"/>
      <scheme val="minor"/>
    </font>
    <font>
      <sz val="11"/>
      <name val="Calibri"/>
      <family val="2"/>
      <scheme val="minor"/>
    </font>
    <font>
      <sz val="11"/>
      <color theme="2" tint="-0.24994659260841701"/>
      <name val="Calibri"/>
      <family val="2"/>
      <scheme val="minor"/>
    </font>
    <font>
      <sz val="9"/>
      <color theme="1"/>
      <name val="Calibri"/>
      <family val="2"/>
      <scheme val="minor"/>
    </font>
    <font>
      <b/>
      <sz val="9"/>
      <color theme="1"/>
      <name val="Calibri"/>
      <family val="2"/>
      <scheme val="minor"/>
    </font>
    <font>
      <sz val="12"/>
      <color theme="1"/>
      <name val="Calibri"/>
      <family val="2"/>
      <scheme val="minor"/>
    </font>
    <font>
      <i/>
      <sz val="12"/>
      <color theme="1"/>
      <name val="Calibri"/>
      <family val="2"/>
      <scheme val="minor"/>
    </font>
    <font>
      <sz val="12"/>
      <name val="Calibri"/>
      <family val="2"/>
      <scheme val="minor"/>
    </font>
    <font>
      <sz val="12"/>
      <color rgb="FF000000"/>
      <name val="Calibri"/>
      <family val="2"/>
      <scheme val="minor"/>
    </font>
    <font>
      <b/>
      <sz val="12"/>
      <name val="Calibri"/>
      <family val="2"/>
      <scheme val="minor"/>
    </font>
    <font>
      <b/>
      <sz val="11"/>
      <name val="Calibri"/>
      <family val="2"/>
      <scheme val="minor"/>
    </font>
    <font>
      <b/>
      <sz val="14"/>
      <name val="Calibri"/>
      <family val="2"/>
      <scheme val="minor"/>
    </font>
  </fonts>
  <fills count="7">
    <fill>
      <patternFill patternType="none"/>
    </fill>
    <fill>
      <patternFill patternType="gray125"/>
    </fill>
    <fill>
      <patternFill patternType="solid">
        <fgColor theme="5" tint="0.79995117038483843"/>
        <bgColor indexed="64"/>
      </patternFill>
    </fill>
    <fill>
      <patternFill patternType="solid">
        <fgColor rgb="FFFFFFCC"/>
        <bgColor indexed="64"/>
      </patternFill>
    </fill>
    <fill>
      <patternFill patternType="solid">
        <fgColor theme="6" tint="0.59996337778862885"/>
        <bgColor indexed="64"/>
      </patternFill>
    </fill>
    <fill>
      <patternFill patternType="solid">
        <fgColor theme="5" tint="0.59996337778862885"/>
        <bgColor indexed="64"/>
      </patternFill>
    </fill>
    <fill>
      <patternFill patternType="solid">
        <fgColor theme="5" tint="0.59999389629810485"/>
        <bgColor indexed="64"/>
      </patternFill>
    </fill>
  </fills>
  <borders count="38">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right style="thin">
        <color auto="1"/>
      </right>
      <top style="thin">
        <color auto="1"/>
      </top>
      <bottom style="thin">
        <color auto="1"/>
      </bottom>
      <diagonal/>
    </border>
    <border>
      <left/>
      <right style="thin">
        <color auto="1"/>
      </right>
      <top/>
      <bottom/>
      <diagonal/>
    </border>
    <border>
      <left style="medium">
        <color auto="1"/>
      </left>
      <right/>
      <top/>
      <bottom/>
      <diagonal/>
    </border>
    <border>
      <left/>
      <right style="medium">
        <color auto="1"/>
      </right>
      <top/>
      <bottom/>
      <diagonal/>
    </border>
    <border>
      <left style="medium">
        <color auto="1"/>
      </left>
      <right/>
      <top/>
      <bottom style="thin">
        <color auto="1"/>
      </bottom>
      <diagonal/>
    </border>
    <border>
      <left/>
      <right style="medium">
        <color auto="1"/>
      </right>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style="thin">
        <color rgb="FF434343"/>
      </right>
      <top style="medium">
        <color auto="1"/>
      </top>
      <bottom style="thin">
        <color rgb="FF434343"/>
      </bottom>
      <diagonal/>
    </border>
    <border>
      <left style="thin">
        <color rgb="FF434343"/>
      </left>
      <right/>
      <top style="medium">
        <color auto="1"/>
      </top>
      <bottom style="thin">
        <color rgb="FF434343"/>
      </bottom>
      <diagonal/>
    </border>
    <border>
      <left style="thin">
        <color rgb="FF434343"/>
      </left>
      <right/>
      <top style="medium">
        <color auto="1"/>
      </top>
      <bottom/>
      <diagonal/>
    </border>
    <border>
      <left style="medium">
        <color auto="1"/>
      </left>
      <right style="thin">
        <color rgb="FF434343"/>
      </right>
      <top style="thin">
        <color rgb="FF434343"/>
      </top>
      <bottom style="thin">
        <color rgb="FF434343"/>
      </bottom>
      <diagonal/>
    </border>
    <border>
      <left style="thin">
        <color rgb="FF434343"/>
      </left>
      <right/>
      <top style="thin">
        <color rgb="FF434343"/>
      </top>
      <bottom style="thin">
        <color rgb="FF434343"/>
      </bottom>
      <diagonal/>
    </border>
    <border>
      <left style="thin">
        <color auto="1"/>
      </left>
      <right/>
      <top style="thin">
        <color auto="1"/>
      </top>
      <bottom style="thin">
        <color rgb="FF434343"/>
      </bottom>
      <diagonal/>
    </border>
    <border>
      <left style="thin">
        <color auto="1"/>
      </left>
      <right style="thin">
        <color auto="1"/>
      </right>
      <top style="thin">
        <color rgb="FF434343"/>
      </top>
      <bottom style="thin">
        <color rgb="FF434343"/>
      </bottom>
      <diagonal/>
    </border>
    <border>
      <left style="medium">
        <color auto="1"/>
      </left>
      <right style="thin">
        <color rgb="FF434343"/>
      </right>
      <top style="thin">
        <color rgb="FF434343"/>
      </top>
      <bottom style="medium">
        <color auto="1"/>
      </bottom>
      <diagonal/>
    </border>
    <border>
      <left style="thin">
        <color rgb="FF434343"/>
      </left>
      <right/>
      <top style="thin">
        <color rgb="FF434343"/>
      </top>
      <bottom style="medium">
        <color auto="1"/>
      </bottom>
      <diagonal/>
    </border>
    <border>
      <left style="thin">
        <color auto="1"/>
      </left>
      <right style="thin">
        <color auto="1"/>
      </right>
      <top style="thin">
        <color rgb="FF434343"/>
      </top>
      <bottom style="medium">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style="thin">
        <color auto="1"/>
      </right>
      <top style="medium">
        <color auto="1"/>
      </top>
      <bottom/>
      <diagonal/>
    </border>
    <border>
      <left style="thin">
        <color auto="1"/>
      </left>
      <right style="thin">
        <color auto="1"/>
      </right>
      <top/>
      <bottom style="thin">
        <color auto="1"/>
      </bottom>
      <diagonal/>
    </border>
    <border>
      <left style="thin">
        <color auto="1"/>
      </left>
      <right style="medium">
        <color auto="1"/>
      </right>
      <top style="medium">
        <color auto="1"/>
      </top>
      <bottom/>
      <diagonal/>
    </border>
    <border>
      <left style="thin">
        <color auto="1"/>
      </left>
      <right style="medium">
        <color auto="1"/>
      </right>
      <top/>
      <bottom style="thin">
        <color auto="1"/>
      </bottom>
      <diagonal/>
    </border>
  </borders>
  <cellStyleXfs count="3">
    <xf numFmtId="0" fontId="0" fillId="0" borderId="0"/>
    <xf numFmtId="0" fontId="5" fillId="0" borderId="0"/>
    <xf numFmtId="0" fontId="13" fillId="0" borderId="0" applyNumberFormat="0" applyFill="0" applyBorder="0" applyAlignment="0" applyProtection="0"/>
  </cellStyleXfs>
  <cellXfs count="156">
    <xf numFmtId="0" fontId="0" fillId="0" borderId="0" xfId="0"/>
    <xf numFmtId="0" fontId="0" fillId="0" borderId="0" xfId="0" applyAlignment="1">
      <alignment horizontal="center"/>
    </xf>
    <xf numFmtId="0" fontId="0" fillId="0" borderId="5" xfId="0" applyBorder="1" applyAlignment="1">
      <alignment horizontal="center"/>
    </xf>
    <xf numFmtId="0" fontId="3" fillId="0" borderId="0" xfId="0" applyFont="1" applyAlignment="1">
      <alignment horizontal="left" vertical="top"/>
    </xf>
    <xf numFmtId="0" fontId="0" fillId="0" borderId="0" xfId="0" applyAlignment="1">
      <alignment horizontal="left" vertical="top"/>
    </xf>
    <xf numFmtId="0" fontId="0" fillId="0" borderId="0" xfId="0" applyAlignment="1">
      <alignment horizontal="left"/>
    </xf>
    <xf numFmtId="0" fontId="0" fillId="0" borderId="0" xfId="0" applyAlignment="1">
      <alignment horizontal="left" vertical="top" wrapText="1"/>
    </xf>
    <xf numFmtId="0" fontId="0" fillId="0" borderId="1" xfId="0" applyBorder="1" applyAlignment="1">
      <alignment horizontal="center"/>
    </xf>
    <xf numFmtId="0" fontId="3" fillId="0" borderId="0" xfId="0" applyFont="1" applyAlignment="1">
      <alignment vertical="top"/>
    </xf>
    <xf numFmtId="49" fontId="3" fillId="0" borderId="0" xfId="0" applyNumberFormat="1" applyFont="1" applyAlignment="1">
      <alignment horizontal="left" vertical="top"/>
    </xf>
    <xf numFmtId="0" fontId="3" fillId="0" borderId="0" xfId="0" applyFont="1" applyAlignment="1">
      <alignment horizontal="left" vertical="top" wrapText="1"/>
    </xf>
    <xf numFmtId="0" fontId="0" fillId="2" borderId="0" xfId="0" applyFill="1"/>
    <xf numFmtId="0" fontId="3" fillId="0" borderId="0" xfId="0" applyFont="1"/>
    <xf numFmtId="1" fontId="0" fillId="3" borderId="1" xfId="0" applyNumberFormat="1" applyFill="1" applyBorder="1" applyAlignment="1" applyProtection="1">
      <alignment horizontal="center"/>
      <protection locked="0"/>
    </xf>
    <xf numFmtId="164" fontId="0" fillId="3" borderId="1" xfId="0" applyNumberFormat="1" applyFill="1" applyBorder="1" applyAlignment="1">
      <alignment horizontal="center"/>
    </xf>
    <xf numFmtId="0" fontId="1" fillId="0" borderId="0" xfId="0" applyFont="1"/>
    <xf numFmtId="0" fontId="6" fillId="0" borderId="0" xfId="0" applyFont="1"/>
    <xf numFmtId="0" fontId="1" fillId="0" borderId="0" xfId="0" applyFont="1" applyAlignment="1">
      <alignment vertical="top"/>
    </xf>
    <xf numFmtId="0" fontId="7" fillId="0" borderId="0" xfId="0" applyFont="1"/>
    <xf numFmtId="0" fontId="8" fillId="0" borderId="0" xfId="0" applyFont="1"/>
    <xf numFmtId="0" fontId="9" fillId="0" borderId="0" xfId="0" applyFont="1"/>
    <xf numFmtId="0" fontId="10" fillId="0" borderId="0" xfId="0" applyFont="1"/>
    <xf numFmtId="49" fontId="0" fillId="0" borderId="0" xfId="0" applyNumberFormat="1"/>
    <xf numFmtId="49" fontId="0" fillId="0" borderId="0" xfId="0" applyNumberFormat="1" applyAlignment="1">
      <alignment horizontal="left"/>
    </xf>
    <xf numFmtId="0" fontId="0" fillId="0" borderId="0" xfId="0" applyAlignment="1">
      <alignment vertical="top"/>
    </xf>
    <xf numFmtId="49" fontId="0" fillId="0" borderId="0" xfId="0" applyNumberFormat="1" applyAlignment="1">
      <alignment horizontal="left" vertical="top"/>
    </xf>
    <xf numFmtId="0" fontId="0" fillId="0" borderId="0" xfId="0" applyAlignment="1">
      <alignment vertical="center"/>
    </xf>
    <xf numFmtId="0" fontId="0" fillId="0" borderId="2" xfId="0" applyBorder="1" applyAlignment="1">
      <alignment vertical="center"/>
    </xf>
    <xf numFmtId="0" fontId="0" fillId="0" borderId="2" xfId="0" applyBorder="1"/>
    <xf numFmtId="0" fontId="1" fillId="0" borderId="3" xfId="0" applyFont="1" applyBorder="1" applyAlignment="1">
      <alignment horizontal="center"/>
    </xf>
    <xf numFmtId="0" fontId="11" fillId="0" borderId="0" xfId="0" applyFont="1"/>
    <xf numFmtId="0" fontId="0" fillId="3" borderId="0" xfId="0" applyFill="1"/>
    <xf numFmtId="0" fontId="3" fillId="3" borderId="0" xfId="0" applyFont="1" applyFill="1"/>
    <xf numFmtId="0" fontId="0" fillId="3" borderId="0" xfId="0" applyFill="1" applyAlignment="1">
      <alignment horizontal="left" vertical="center"/>
    </xf>
    <xf numFmtId="0" fontId="0" fillId="3" borderId="4" xfId="0" applyFill="1" applyBorder="1" applyAlignment="1">
      <alignment horizontal="center"/>
    </xf>
    <xf numFmtId="0" fontId="0" fillId="0" borderId="5" xfId="0" applyBorder="1"/>
    <xf numFmtId="0" fontId="1" fillId="0" borderId="0" xfId="0" applyFont="1" applyAlignment="1">
      <alignment horizontal="center"/>
    </xf>
    <xf numFmtId="0" fontId="0" fillId="0" borderId="6" xfId="0" applyBorder="1"/>
    <xf numFmtId="0" fontId="0" fillId="0" borderId="0" xfId="0" applyAlignment="1">
      <alignment horizontal="right"/>
    </xf>
    <xf numFmtId="0" fontId="1" fillId="4" borderId="0" xfId="0" applyFont="1" applyFill="1" applyAlignment="1">
      <alignment horizontal="center" vertical="center"/>
    </xf>
    <xf numFmtId="0" fontId="4" fillId="0" borderId="5" xfId="0" applyFont="1" applyBorder="1" applyAlignment="1">
      <alignment horizontal="center"/>
    </xf>
    <xf numFmtId="0" fontId="4" fillId="0" borderId="0" xfId="0" applyFont="1" applyAlignment="1">
      <alignment horizontal="center"/>
    </xf>
    <xf numFmtId="0" fontId="1" fillId="0" borderId="0" xfId="0" applyFont="1" applyAlignment="1">
      <alignment horizontal="center" vertical="center"/>
    </xf>
    <xf numFmtId="0" fontId="12" fillId="0" borderId="0" xfId="0" applyFont="1" applyAlignment="1">
      <alignment horizontal="left"/>
    </xf>
    <xf numFmtId="0" fontId="0" fillId="0" borderId="7" xfId="0" applyBorder="1" applyAlignment="1">
      <alignment horizontal="center"/>
    </xf>
    <xf numFmtId="0" fontId="0" fillId="0" borderId="8" xfId="0" applyBorder="1"/>
    <xf numFmtId="0" fontId="0" fillId="5" borderId="5" xfId="0" applyFill="1" applyBorder="1" applyAlignment="1">
      <alignment horizontal="center"/>
    </xf>
    <xf numFmtId="0" fontId="0" fillId="3" borderId="0" xfId="0" applyFill="1" applyAlignment="1" applyProtection="1">
      <alignment horizontal="center"/>
      <protection locked="0"/>
    </xf>
    <xf numFmtId="0" fontId="0" fillId="0" borderId="0" xfId="0" applyAlignment="1">
      <alignment horizontal="center" vertical="center"/>
    </xf>
    <xf numFmtId="49" fontId="0" fillId="0" borderId="0" xfId="0" applyNumberFormat="1" applyAlignment="1">
      <alignment horizontal="right" vertical="center"/>
    </xf>
    <xf numFmtId="49" fontId="0" fillId="0" borderId="0" xfId="0" applyNumberFormat="1" applyAlignment="1">
      <alignment horizontal="right" vertical="top"/>
    </xf>
    <xf numFmtId="0" fontId="0" fillId="0" borderId="6" xfId="0" applyBorder="1" applyAlignment="1">
      <alignment vertical="center"/>
    </xf>
    <xf numFmtId="0" fontId="0" fillId="0" borderId="9" xfId="0" applyBorder="1"/>
    <xf numFmtId="0" fontId="0" fillId="0" borderId="10" xfId="0" applyBorder="1" applyAlignment="1">
      <alignment vertical="center"/>
    </xf>
    <xf numFmtId="0" fontId="0" fillId="0" borderId="10" xfId="0" applyBorder="1"/>
    <xf numFmtId="0" fontId="0" fillId="0" borderId="11" xfId="0" applyBorder="1"/>
    <xf numFmtId="0" fontId="14" fillId="0" borderId="0" xfId="0" applyFont="1"/>
    <xf numFmtId="0" fontId="18" fillId="0" borderId="0" xfId="0" applyFont="1"/>
    <xf numFmtId="0" fontId="18" fillId="0" borderId="0" xfId="0" applyFont="1" applyAlignment="1">
      <alignment vertical="center"/>
    </xf>
    <xf numFmtId="0" fontId="18" fillId="0" borderId="0" xfId="0" applyFont="1" applyAlignment="1">
      <alignment horizontal="center"/>
    </xf>
    <xf numFmtId="0" fontId="19" fillId="0" borderId="0" xfId="0" applyFont="1"/>
    <xf numFmtId="0" fontId="19" fillId="0" borderId="0" xfId="0" applyFont="1" applyAlignment="1">
      <alignment horizontal="center"/>
    </xf>
    <xf numFmtId="0" fontId="0" fillId="0" borderId="12" xfId="0" applyBorder="1"/>
    <xf numFmtId="0" fontId="0" fillId="0" borderId="13" xfId="0" applyBorder="1"/>
    <xf numFmtId="49" fontId="0" fillId="0" borderId="13" xfId="0" applyNumberFormat="1" applyBorder="1"/>
    <xf numFmtId="0" fontId="0" fillId="0" borderId="14" xfId="0" applyBorder="1"/>
    <xf numFmtId="0" fontId="17" fillId="0" borderId="0" xfId="0" applyFont="1" applyAlignment="1">
      <alignment vertical="center"/>
    </xf>
    <xf numFmtId="0" fontId="17" fillId="0" borderId="0" xfId="0" applyFont="1"/>
    <xf numFmtId="0" fontId="16" fillId="0" borderId="0" xfId="0" applyFont="1"/>
    <xf numFmtId="0" fontId="20" fillId="0" borderId="0" xfId="0" applyFont="1"/>
    <xf numFmtId="0" fontId="20" fillId="0" borderId="0" xfId="0" applyFont="1" applyAlignment="1">
      <alignment horizontal="center"/>
    </xf>
    <xf numFmtId="0" fontId="21" fillId="0" borderId="0" xfId="0" applyFont="1"/>
    <xf numFmtId="0" fontId="22" fillId="0" borderId="15" xfId="1" applyFont="1" applyBorder="1" applyAlignment="1">
      <alignment horizontal="center" vertical="center" wrapText="1"/>
    </xf>
    <xf numFmtId="0" fontId="22" fillId="0" borderId="16" xfId="1" applyFont="1" applyBorder="1" applyAlignment="1">
      <alignment horizontal="center" vertical="center" wrapText="1"/>
    </xf>
    <xf numFmtId="0" fontId="22" fillId="0" borderId="17" xfId="1" applyFont="1" applyBorder="1" applyAlignment="1">
      <alignment horizontal="center" vertical="center" wrapText="1"/>
    </xf>
    <xf numFmtId="0" fontId="22" fillId="0" borderId="18" xfId="1" applyFont="1" applyBorder="1" applyAlignment="1">
      <alignment horizontal="center" wrapText="1"/>
    </xf>
    <xf numFmtId="0" fontId="22" fillId="0" borderId="19" xfId="1" applyFont="1" applyBorder="1" applyAlignment="1">
      <alignment horizontal="center" wrapText="1"/>
    </xf>
    <xf numFmtId="0" fontId="22" fillId="0" borderId="20" xfId="1" applyFont="1" applyBorder="1" applyAlignment="1">
      <alignment horizontal="center" wrapText="1"/>
    </xf>
    <xf numFmtId="0" fontId="23" fillId="0" borderId="18" xfId="1" applyFont="1" applyBorder="1" applyAlignment="1">
      <alignment horizontal="left" vertical="top" wrapText="1"/>
    </xf>
    <xf numFmtId="0" fontId="23" fillId="0" borderId="19" xfId="1" applyFont="1" applyBorder="1" applyAlignment="1">
      <alignment horizontal="center" vertical="center" wrapText="1"/>
    </xf>
    <xf numFmtId="0" fontId="23" fillId="0" borderId="21" xfId="1" applyFont="1" applyBorder="1" applyAlignment="1">
      <alignment horizontal="center" vertical="center" wrapText="1"/>
    </xf>
    <xf numFmtId="0" fontId="20" fillId="0" borderId="6" xfId="0" applyFont="1" applyBorder="1" applyAlignment="1">
      <alignment horizontal="center"/>
    </xf>
    <xf numFmtId="0" fontId="22" fillId="0" borderId="18" xfId="1" applyFont="1" applyBorder="1" applyAlignment="1">
      <alignment horizontal="right" vertical="top" wrapText="1"/>
    </xf>
    <xf numFmtId="0" fontId="23" fillId="0" borderId="19" xfId="1" applyFont="1" applyBorder="1" applyAlignment="1">
      <alignment horizontal="center" vertical="top" wrapText="1"/>
    </xf>
    <xf numFmtId="0" fontId="23" fillId="0" borderId="21" xfId="1" applyFont="1" applyBorder="1" applyAlignment="1">
      <alignment horizontal="center" vertical="top" wrapText="1"/>
    </xf>
    <xf numFmtId="0" fontId="23" fillId="0" borderId="18" xfId="1" applyFont="1" applyBorder="1" applyAlignment="1">
      <alignment horizontal="right" vertical="top" wrapText="1"/>
    </xf>
    <xf numFmtId="0" fontId="24" fillId="0" borderId="22" xfId="1" applyFont="1" applyBorder="1" applyAlignment="1">
      <alignment horizontal="right" vertical="center" wrapText="1"/>
    </xf>
    <xf numFmtId="0" fontId="23" fillId="0" borderId="23" xfId="1" applyFont="1" applyBorder="1" applyAlignment="1">
      <alignment horizontal="center" vertical="center" wrapText="1"/>
    </xf>
    <xf numFmtId="0" fontId="23" fillId="0" borderId="24" xfId="1" applyFont="1" applyBorder="1" applyAlignment="1">
      <alignment horizontal="center" vertical="center" wrapText="1"/>
    </xf>
    <xf numFmtId="0" fontId="20" fillId="0" borderId="10" xfId="0" applyFont="1" applyBorder="1" applyAlignment="1">
      <alignment horizontal="center" vertical="center"/>
    </xf>
    <xf numFmtId="0" fontId="20" fillId="0" borderId="11" xfId="0" applyFont="1" applyBorder="1" applyAlignment="1">
      <alignment horizontal="center" vertical="center"/>
    </xf>
    <xf numFmtId="0" fontId="20" fillId="0" borderId="0" xfId="0" applyFont="1" applyAlignment="1">
      <alignment vertical="center"/>
    </xf>
    <xf numFmtId="0" fontId="13" fillId="0" borderId="0" xfId="2" applyAlignment="1">
      <alignment horizontal="left" vertical="top" wrapText="1"/>
    </xf>
    <xf numFmtId="0" fontId="1" fillId="3" borderId="0" xfId="0" applyFont="1" applyFill="1" applyAlignment="1">
      <alignment horizontal="center" vertical="center"/>
    </xf>
    <xf numFmtId="0" fontId="0" fillId="0" borderId="0" xfId="0" applyAlignment="1">
      <alignment horizontal="left"/>
    </xf>
    <xf numFmtId="0" fontId="8" fillId="0" borderId="0" xfId="0" applyFont="1" applyAlignment="1">
      <alignment horizontal="left"/>
    </xf>
    <xf numFmtId="0" fontId="0" fillId="0" borderId="0" xfId="0"/>
    <xf numFmtId="0" fontId="0" fillId="0" borderId="0" xfId="0"/>
    <xf numFmtId="49" fontId="16" fillId="0" borderId="0" xfId="0" applyNumberFormat="1" applyFont="1"/>
    <xf numFmtId="0" fontId="16" fillId="0" borderId="0" xfId="0" applyFont="1" applyAlignment="1">
      <alignment horizontal="right"/>
    </xf>
    <xf numFmtId="0" fontId="16" fillId="6" borderId="5" xfId="0" applyFont="1" applyFill="1" applyBorder="1" applyAlignment="1">
      <alignment horizontal="center"/>
    </xf>
    <xf numFmtId="0" fontId="25" fillId="0" borderId="0" xfId="0" applyFont="1" applyAlignment="1">
      <alignment horizontal="center" vertical="center"/>
    </xf>
    <xf numFmtId="49" fontId="16" fillId="0" borderId="0" xfId="0" applyNumberFormat="1" applyFont="1" applyAlignment="1">
      <alignment horizontal="left" vertical="center"/>
    </xf>
    <xf numFmtId="0" fontId="16" fillId="0" borderId="0" xfId="0" applyFont="1" applyAlignment="1">
      <alignment vertical="center"/>
    </xf>
    <xf numFmtId="0" fontId="16" fillId="3" borderId="0" xfId="0" applyFont="1" applyFill="1" applyAlignment="1">
      <alignment vertical="center"/>
    </xf>
    <xf numFmtId="0" fontId="16" fillId="0" borderId="6" xfId="0" applyFont="1" applyBorder="1" applyAlignment="1">
      <alignment vertical="center"/>
    </xf>
    <xf numFmtId="0" fontId="16" fillId="0" borderId="0" xfId="0" applyFont="1" applyFill="1" applyAlignment="1">
      <alignment horizontal="left" vertical="center"/>
    </xf>
    <xf numFmtId="0" fontId="16" fillId="0" borderId="0" xfId="0" applyFont="1" applyFill="1" applyAlignment="1">
      <alignment vertical="center"/>
    </xf>
    <xf numFmtId="0" fontId="16" fillId="0" borderId="5" xfId="0" applyFont="1" applyFill="1" applyBorder="1" applyAlignment="1">
      <alignment horizontal="center"/>
    </xf>
    <xf numFmtId="49" fontId="3" fillId="0" borderId="0" xfId="0" applyNumberFormat="1" applyFont="1" applyAlignment="1">
      <alignment horizontal="left" vertical="top" wrapText="1"/>
    </xf>
    <xf numFmtId="0" fontId="0" fillId="0" borderId="5" xfId="0" applyBorder="1" applyAlignment="1">
      <alignment horizontal="center"/>
    </xf>
    <xf numFmtId="0" fontId="0" fillId="0" borderId="0" xfId="0" applyBorder="1" applyAlignment="1">
      <alignment horizontal="center"/>
    </xf>
    <xf numFmtId="0" fontId="0" fillId="0" borderId="6" xfId="0" applyBorder="1" applyAlignment="1">
      <alignment horizontal="center"/>
    </xf>
    <xf numFmtId="0" fontId="15" fillId="0" borderId="9" xfId="0" applyFont="1" applyBorder="1" applyAlignment="1">
      <alignment horizontal="center" vertical="center"/>
    </xf>
    <xf numFmtId="0" fontId="15" fillId="0" borderId="10" xfId="0" applyFont="1" applyBorder="1" applyAlignment="1">
      <alignment horizontal="center" vertical="center"/>
    </xf>
    <xf numFmtId="0" fontId="15" fillId="0" borderId="11" xfId="0" applyFont="1" applyBorder="1" applyAlignment="1">
      <alignment horizontal="center" vertical="center"/>
    </xf>
    <xf numFmtId="0" fontId="3" fillId="0" borderId="0" xfId="0" applyFont="1" applyAlignment="1">
      <alignment horizontal="left" vertical="top"/>
    </xf>
    <xf numFmtId="0" fontId="0" fillId="0" borderId="0" xfId="0" applyAlignment="1">
      <alignment horizontal="left" vertical="top" wrapText="1"/>
    </xf>
    <xf numFmtId="0" fontId="0" fillId="0" borderId="0" xfId="0" applyAlignment="1">
      <alignment horizontal="left" vertical="top"/>
    </xf>
    <xf numFmtId="0" fontId="0" fillId="0" borderId="0" xfId="0" applyAlignment="1">
      <alignment horizontal="center" vertical="top" wrapText="1"/>
    </xf>
    <xf numFmtId="0" fontId="13" fillId="0" borderId="0" xfId="2" applyAlignment="1">
      <alignment horizontal="left" vertical="top" wrapText="1"/>
    </xf>
    <xf numFmtId="0" fontId="0" fillId="0" borderId="0" xfId="0" applyAlignment="1">
      <alignment horizontal="right"/>
    </xf>
    <xf numFmtId="0" fontId="2" fillId="0" borderId="31" xfId="0" applyFont="1" applyBorder="1" applyAlignment="1">
      <alignment horizontal="center" vertical="center"/>
    </xf>
    <xf numFmtId="0" fontId="2" fillId="0" borderId="32" xfId="0" applyFont="1" applyBorder="1" applyAlignment="1">
      <alignment horizontal="center" vertical="center"/>
    </xf>
    <xf numFmtId="0" fontId="2" fillId="0" borderId="33" xfId="0" applyFont="1" applyBorder="1" applyAlignment="1">
      <alignment horizontal="center" vertical="center"/>
    </xf>
    <xf numFmtId="0" fontId="0" fillId="0" borderId="0" xfId="0" applyAlignment="1">
      <alignment horizontal="center"/>
    </xf>
    <xf numFmtId="0" fontId="1" fillId="0" borderId="0" xfId="0" applyFont="1" applyAlignment="1">
      <alignment horizontal="center"/>
    </xf>
    <xf numFmtId="0" fontId="1" fillId="0" borderId="1" xfId="0" applyFont="1" applyBorder="1" applyAlignment="1">
      <alignment horizontal="center" vertical="center" wrapText="1"/>
    </xf>
    <xf numFmtId="0" fontId="1" fillId="0" borderId="0" xfId="0" applyFont="1" applyAlignment="1">
      <alignment horizontal="center" vertical="center" wrapText="1"/>
    </xf>
    <xf numFmtId="0" fontId="0" fillId="0" borderId="0" xfId="0" applyAlignment="1">
      <alignment horizontal="left" vertical="center"/>
    </xf>
    <xf numFmtId="0" fontId="0" fillId="0" borderId="6" xfId="0" applyBorder="1" applyAlignment="1">
      <alignment horizontal="left" vertical="center"/>
    </xf>
    <xf numFmtId="0" fontId="0" fillId="0" borderId="0" xfId="0" applyAlignment="1">
      <alignment horizontal="left" vertical="center" wrapText="1"/>
    </xf>
    <xf numFmtId="0" fontId="0" fillId="0" borderId="6" xfId="0" applyBorder="1" applyAlignment="1">
      <alignment horizontal="left" vertical="center" wrapText="1"/>
    </xf>
    <xf numFmtId="0" fontId="0" fillId="0" borderId="0" xfId="0" applyAlignment="1">
      <alignment horizontal="left"/>
    </xf>
    <xf numFmtId="0" fontId="4" fillId="0" borderId="5" xfId="0" applyFont="1" applyBorder="1" applyAlignment="1">
      <alignment horizontal="center"/>
    </xf>
    <xf numFmtId="0" fontId="4" fillId="0" borderId="0" xfId="0" applyFont="1" applyAlignment="1">
      <alignment horizontal="center"/>
    </xf>
    <xf numFmtId="0" fontId="0" fillId="0" borderId="6" xfId="0" applyBorder="1" applyAlignment="1">
      <alignment horizontal="left"/>
    </xf>
    <xf numFmtId="0" fontId="0" fillId="0" borderId="25" xfId="0" applyBorder="1" applyAlignment="1">
      <alignment horizontal="center"/>
    </xf>
    <xf numFmtId="0" fontId="0" fillId="0" borderId="3" xfId="0" applyBorder="1" applyAlignment="1">
      <alignment horizontal="center"/>
    </xf>
    <xf numFmtId="0" fontId="1" fillId="0" borderId="25" xfId="0" applyFont="1" applyBorder="1" applyAlignment="1">
      <alignment horizontal="center"/>
    </xf>
    <xf numFmtId="0" fontId="1" fillId="0" borderId="26" xfId="0" applyFont="1" applyBorder="1" applyAlignment="1">
      <alignment horizontal="center"/>
    </xf>
    <xf numFmtId="0" fontId="1" fillId="0" borderId="3" xfId="0" applyFont="1" applyBorder="1" applyAlignment="1">
      <alignment horizontal="center"/>
    </xf>
    <xf numFmtId="0" fontId="0" fillId="3" borderId="27" xfId="0" applyFill="1" applyBorder="1" applyAlignment="1">
      <alignment horizontal="center"/>
    </xf>
    <xf numFmtId="0" fontId="0" fillId="3" borderId="28" xfId="0" applyFill="1" applyBorder="1" applyAlignment="1">
      <alignment horizontal="center"/>
    </xf>
    <xf numFmtId="0" fontId="0" fillId="0" borderId="29" xfId="0" applyBorder="1" applyAlignment="1">
      <alignment horizontal="center"/>
    </xf>
    <xf numFmtId="0" fontId="0" fillId="0" borderId="30" xfId="0" applyBorder="1" applyAlignment="1">
      <alignment horizontal="center"/>
    </xf>
    <xf numFmtId="0" fontId="0" fillId="0" borderId="27" xfId="0" applyBorder="1" applyAlignment="1">
      <alignment horizontal="center"/>
    </xf>
    <xf numFmtId="0" fontId="0" fillId="0" borderId="28" xfId="0" applyBorder="1" applyAlignment="1">
      <alignment horizontal="center"/>
    </xf>
    <xf numFmtId="0" fontId="0" fillId="0" borderId="0" xfId="0"/>
    <xf numFmtId="0" fontId="0" fillId="0" borderId="6" xfId="0" applyBorder="1"/>
    <xf numFmtId="0" fontId="16" fillId="3" borderId="0" xfId="0" applyFont="1" applyFill="1" applyAlignment="1">
      <alignment horizontal="left" vertical="center"/>
    </xf>
    <xf numFmtId="0" fontId="7" fillId="0" borderId="0" xfId="0" applyFont="1" applyAlignment="1">
      <alignment horizontal="center" wrapText="1"/>
    </xf>
    <xf numFmtId="0" fontId="23" fillId="0" borderId="34" xfId="1" applyFont="1" applyBorder="1" applyAlignment="1">
      <alignment horizontal="center" vertical="center" wrapText="1"/>
    </xf>
    <xf numFmtId="0" fontId="23" fillId="0" borderId="35" xfId="1" applyFont="1" applyBorder="1" applyAlignment="1">
      <alignment horizontal="center" vertical="center" wrapText="1"/>
    </xf>
    <xf numFmtId="0" fontId="23" fillId="0" borderId="36" xfId="1" applyFont="1" applyBorder="1" applyAlignment="1">
      <alignment horizontal="center" vertical="center" wrapText="1"/>
    </xf>
    <xf numFmtId="0" fontId="23" fillId="0" borderId="37" xfId="1" applyFont="1" applyBorder="1" applyAlignment="1">
      <alignment horizontal="center" vertical="center" wrapText="1"/>
    </xf>
  </cellXfs>
  <cellStyles count="3">
    <cellStyle name="Hyperlink" xfId="2" builtinId="8"/>
    <cellStyle name="Normal" xfId="0" builtinId="0"/>
    <cellStyle name="Normal 2" xfId="1" xr:uid="{00000000-0005-0000-0000-000006000000}"/>
  </cellStyles>
  <dxfs count="14">
    <dxf>
      <fill>
        <patternFill>
          <bgColor rgb="FFFFFFCC"/>
        </patternFill>
      </fill>
    </dxf>
    <dxf>
      <fill>
        <patternFill>
          <bgColor theme="5" tint="0.59993285927915285"/>
        </patternFill>
      </fill>
    </dxf>
    <dxf>
      <fill>
        <patternFill>
          <bgColor rgb="FFFFFFCC"/>
        </patternFill>
      </fill>
    </dxf>
    <dxf>
      <fill>
        <patternFill>
          <bgColor rgb="FFFFFFCC"/>
        </patternFill>
      </fill>
    </dxf>
    <dxf>
      <fill>
        <patternFill>
          <bgColor theme="6" tint="0.59993285927915285"/>
        </patternFill>
      </fill>
    </dxf>
    <dxf>
      <fill>
        <patternFill>
          <bgColor theme="6" tint="0.59993285927915285"/>
        </patternFill>
      </fill>
    </dxf>
    <dxf>
      <fill>
        <patternFill>
          <bgColor theme="5" tint="0.59993285927915285"/>
        </patternFill>
      </fill>
    </dxf>
    <dxf>
      <fill>
        <patternFill>
          <bgColor theme="6" tint="0.59996337778862885"/>
        </patternFill>
      </fill>
    </dxf>
    <dxf>
      <fill>
        <patternFill>
          <bgColor theme="5" tint="0.59993285927915285"/>
        </patternFill>
      </fill>
    </dxf>
    <dxf>
      <fill>
        <patternFill>
          <bgColor theme="6" tint="0.59993285927915285"/>
        </patternFill>
      </fill>
    </dxf>
    <dxf>
      <fill>
        <patternFill>
          <bgColor theme="6" tint="0.59993285927915285"/>
        </patternFill>
      </fill>
    </dxf>
    <dxf>
      <fill>
        <patternFill>
          <bgColor theme="5" tint="0.59993285927915285"/>
        </patternFill>
      </fill>
    </dxf>
    <dxf>
      <fill>
        <patternFill>
          <bgColor theme="6" tint="0.59993285927915285"/>
        </patternFill>
      </fill>
    </dxf>
    <dxf>
      <fill>
        <patternFill>
          <bgColor theme="5" tint="0.59993285927915285"/>
        </patternFill>
      </fill>
    </dxf>
  </dxfs>
  <tableStyles count="0" defaultTableStyle="TableStyleMedium9" defaultPivotStyle="PivotStyleLight16"/>
  <colors>
    <mruColors>
      <color rgb="FFFFFFCC"/>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3</xdr:col>
      <xdr:colOff>7210425</xdr:colOff>
      <xdr:row>9</xdr:row>
      <xdr:rowOff>76200</xdr:rowOff>
    </xdr:from>
    <xdr:to>
      <xdr:col>3</xdr:col>
      <xdr:colOff>9001125</xdr:colOff>
      <xdr:row>10</xdr:row>
      <xdr:rowOff>142875</xdr:rowOff>
    </xdr:to>
    <xdr:sp macro="" textlink="">
      <xdr:nvSpPr>
        <xdr:cNvPr id="3" name="TextBox 2">
          <a:extLst>
            <a:ext uri="{FF2B5EF4-FFF2-40B4-BE49-F238E27FC236}">
              <a16:creationId xmlns:a16="http://schemas.microsoft.com/office/drawing/2014/main" id="{0D30CE93-64CD-2199-6B3B-CB70B89C4D1F}"/>
            </a:ext>
          </a:extLst>
        </xdr:cNvPr>
        <xdr:cNvSpPr txBox="1"/>
      </xdr:nvSpPr>
      <xdr:spPr>
        <a:xfrm>
          <a:off x="4295775" y="1600200"/>
          <a:ext cx="0" cy="257175"/>
        </a:xfrm>
        <a:prstGeom prst="rect">
          <a:avLst/>
        </a:prstGeom>
        <a:solidFill>
          <a:schemeClr val="accent3">
            <a:lumMod val="40000"/>
            <a:lumOff val="60000"/>
          </a:schemeClr>
        </a:solidFill>
        <a:ln w="9525" cmpd="sng">
          <a:noFill/>
        </a:ln>
      </xdr:spPr>
      <xdr:txBody>
        <a:bodyPr vertOverflow="clip" horzOverflow="clip" wrap="square" lIns="91440" tIns="45720" rIns="91440" bIns="45720" rtlCol="0" anchor="t">
          <a:noAutofit/>
        </a:bodyPr>
        <a:lstStyle/>
        <a:p>
          <a:pPr marL="0" indent="0" algn="l"/>
          <a:r>
            <a:rPr lang="en-US" sz="1100" b="0" i="0" u="none">
              <a:solidFill>
                <a:srgbClr val="000000"/>
              </a:solidFill>
              <a:latin typeface="Calibri" panose="020F0502020204030204" pitchFamily="34" charset="0"/>
              <a:ea typeface="Calibri" panose="020F0502020204030204" pitchFamily="34" charset="0"/>
              <a:cs typeface="Calibri" panose="020F0502020204030204" pitchFamily="34" charset="0"/>
            </a:rPr>
            <a:t>Results are shown in green.</a:t>
          </a:r>
        </a:p>
      </xdr:txBody>
    </xdr:sp>
    <xdr:clientData/>
  </xdr:twoCellAnchor>
  <xdr:twoCellAnchor>
    <xdr:from>
      <xdr:col>3</xdr:col>
      <xdr:colOff>8334375</xdr:colOff>
      <xdr:row>5</xdr:row>
      <xdr:rowOff>161925</xdr:rowOff>
    </xdr:from>
    <xdr:to>
      <xdr:col>3</xdr:col>
      <xdr:colOff>13192125</xdr:colOff>
      <xdr:row>6</xdr:row>
      <xdr:rowOff>180975</xdr:rowOff>
    </xdr:to>
    <xdr:sp macro="" textlink="">
      <xdr:nvSpPr>
        <xdr:cNvPr id="2" name="TextBox 1">
          <a:extLst>
            <a:ext uri="{FF2B5EF4-FFF2-40B4-BE49-F238E27FC236}">
              <a16:creationId xmlns:a16="http://schemas.microsoft.com/office/drawing/2014/main" id="{B9EBBB5C-5C5F-19DF-F3E3-EBED3A9AE9DC}"/>
            </a:ext>
          </a:extLst>
        </xdr:cNvPr>
        <xdr:cNvSpPr txBox="1"/>
      </xdr:nvSpPr>
      <xdr:spPr>
        <a:xfrm>
          <a:off x="4295775" y="1114425"/>
          <a:ext cx="0" cy="209550"/>
        </a:xfrm>
        <a:prstGeom prst="rect">
          <a:avLst/>
        </a:prstGeom>
        <a:solidFill>
          <a:srgbClr val="FFFFCC"/>
        </a:solidFill>
        <a:ln w="9525" cmpd="sng">
          <a:noFill/>
        </a:ln>
      </xdr:spPr>
      <xdr:txBody>
        <a:bodyPr vertOverflow="clip" horzOverflow="clip" wrap="square" lIns="91440" tIns="45720" rIns="91440" bIns="45720" rtlCol="0" anchor="ctr">
          <a:noAutofit/>
        </a:bodyPr>
        <a:lstStyle/>
        <a:p>
          <a:pPr marL="0" indent="0" algn="l"/>
          <a:endParaRPr lang="en-US" sz="1100">
            <a:latin typeface="+mn-lt"/>
            <a:ea typeface="+mn-lt"/>
            <a:cs typeface="+mn-lt"/>
          </a:endParaRPr>
        </a:p>
      </xdr:txBody>
    </xdr:sp>
    <xdr:clientData/>
  </xdr:twoCellAnchor>
  <xdr:twoCellAnchor editAs="oneCell">
    <xdr:from>
      <xdr:col>13</xdr:col>
      <xdr:colOff>495300</xdr:colOff>
      <xdr:row>0</xdr:row>
      <xdr:rowOff>1</xdr:rowOff>
    </xdr:from>
    <xdr:to>
      <xdr:col>16</xdr:col>
      <xdr:colOff>1504950</xdr:colOff>
      <xdr:row>6</xdr:row>
      <xdr:rowOff>10515</xdr:rowOff>
    </xdr:to>
    <xdr:pic>
      <xdr:nvPicPr>
        <xdr:cNvPr id="4" name="Picture 3">
          <a:extLst>
            <a:ext uri="{FF2B5EF4-FFF2-40B4-BE49-F238E27FC236}">
              <a16:creationId xmlns:a16="http://schemas.microsoft.com/office/drawing/2014/main" id="{938B87B1-AEDD-46F2-AF6A-DF6E548958C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a:ext>
          </a:extLst>
        </a:blip>
        <a:stretch>
          <a:fillRect/>
        </a:stretch>
      </xdr:blipFill>
      <xdr:spPr bwMode="auto">
        <a:xfrm>
          <a:off x="10277475" y="0"/>
          <a:ext cx="2838450" cy="1152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2</xdr:row>
      <xdr:rowOff>0</xdr:rowOff>
    </xdr:from>
    <xdr:to>
      <xdr:col>11</xdr:col>
      <xdr:colOff>305778</xdr:colOff>
      <xdr:row>45</xdr:row>
      <xdr:rowOff>67828</xdr:rowOff>
    </xdr:to>
    <xdr:pic>
      <xdr:nvPicPr>
        <xdr:cNvPr id="2" name="Picture 1">
          <a:extLst>
            <a:ext uri="{FF2B5EF4-FFF2-40B4-BE49-F238E27FC236}">
              <a16:creationId xmlns:a16="http://schemas.microsoft.com/office/drawing/2014/main" id="{69962F69-8593-5B4F-4F4F-2E786CBC0414}"/>
            </a:ext>
          </a:extLst>
        </xdr:cNvPr>
        <xdr:cNvPicPr>
          <a:picLocks noChangeAspect="1"/>
        </xdr:cNvPicPr>
      </xdr:nvPicPr>
      <xdr:blipFill>
        <a:blip xmlns:r="http://schemas.openxmlformats.org/officeDocument/2006/relationships" r:embed="rId1"/>
        <a:stretch>
          <a:fillRect/>
        </a:stretch>
      </xdr:blipFill>
      <xdr:spPr>
        <a:xfrm>
          <a:off x="0" y="190500"/>
          <a:ext cx="7011378" cy="8259328"/>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in.gov/dot/div/contracts/design/Part%203/Chapter%2046%20-%20Intersections%20At-Grade.pdf" TargetMode="External"/><Relationship Id="rId1" Type="http://schemas.openxmlformats.org/officeDocument/2006/relationships/hyperlink" Target="https://www.in.gov/dot/div/contracts/design/Part%203/Chapter%2046%20-%20Intersections%20At-Grade.pdf)"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5:T71"/>
  <sheetViews>
    <sheetView showGridLines="0" tabSelected="1" zoomScale="80" zoomScaleNormal="80" workbookViewId="0">
      <selection activeCell="O17" sqref="O17"/>
    </sheetView>
  </sheetViews>
  <sheetFormatPr defaultRowHeight="15" x14ac:dyDescent="0.25"/>
  <cols>
    <col min="1" max="1" width="10.28515625" customWidth="1"/>
    <col min="2" max="2" width="2.85546875" bestFit="1" customWidth="1"/>
    <col min="3" max="3" width="3.28515625" bestFit="1" customWidth="1"/>
    <col min="4" max="4" width="48" customWidth="1"/>
    <col min="8" max="8" width="6.140625" customWidth="1"/>
    <col min="11" max="11" width="3.5703125" customWidth="1"/>
    <col min="17" max="17" width="23.28515625" customWidth="1"/>
  </cols>
  <sheetData>
    <row r="5" spans="1:4" x14ac:dyDescent="0.25">
      <c r="A5" s="16" t="s">
        <v>0</v>
      </c>
    </row>
    <row r="6" spans="1:4" x14ac:dyDescent="0.25">
      <c r="A6" s="33" t="s">
        <v>60</v>
      </c>
      <c r="B6" s="31"/>
      <c r="C6" s="31"/>
      <c r="D6" s="32"/>
    </row>
    <row r="7" spans="1:4" x14ac:dyDescent="0.25">
      <c r="A7" t="s">
        <v>61</v>
      </c>
    </row>
    <row r="8" spans="1:4" x14ac:dyDescent="0.25">
      <c r="A8" s="96" t="s">
        <v>87</v>
      </c>
    </row>
    <row r="9" spans="1:4" s="96" customFormat="1" x14ac:dyDescent="0.25">
      <c r="A9" t="s">
        <v>86</v>
      </c>
    </row>
    <row r="11" spans="1:4" ht="15.75" x14ac:dyDescent="0.25">
      <c r="A11" s="30" t="s">
        <v>1</v>
      </c>
      <c r="B11" s="18"/>
      <c r="C11" s="18"/>
      <c r="D11" s="18"/>
    </row>
    <row r="12" spans="1:4" x14ac:dyDescent="0.25">
      <c r="A12" s="15" t="s">
        <v>2</v>
      </c>
      <c r="B12" s="15"/>
      <c r="C12" s="15"/>
    </row>
    <row r="13" spans="1:4" x14ac:dyDescent="0.25">
      <c r="B13" s="15" t="s">
        <v>3</v>
      </c>
      <c r="C13" s="15"/>
    </row>
    <row r="14" spans="1:4" x14ac:dyDescent="0.25">
      <c r="B14" s="15" t="s">
        <v>85</v>
      </c>
      <c r="C14" s="12"/>
      <c r="D14" s="12"/>
    </row>
    <row r="15" spans="1:4" s="96" customFormat="1" x14ac:dyDescent="0.25">
      <c r="B15" s="12" t="s">
        <v>59</v>
      </c>
      <c r="C15" s="12"/>
      <c r="D15" s="12"/>
    </row>
    <row r="16" spans="1:4" x14ac:dyDescent="0.25">
      <c r="B16" s="68" t="s">
        <v>94</v>
      </c>
      <c r="C16" s="12"/>
      <c r="D16" s="12"/>
    </row>
    <row r="17" spans="1:20" x14ac:dyDescent="0.25">
      <c r="B17" t="s">
        <v>84</v>
      </c>
      <c r="C17" s="12"/>
      <c r="D17" s="12"/>
    </row>
    <row r="18" spans="1:20" x14ac:dyDescent="0.25">
      <c r="B18" s="15"/>
      <c r="C18" s="15"/>
    </row>
    <row r="19" spans="1:20" ht="15.75" x14ac:dyDescent="0.25">
      <c r="A19" s="30" t="s">
        <v>4</v>
      </c>
      <c r="B19" s="20"/>
      <c r="C19" s="20"/>
    </row>
    <row r="20" spans="1:20" x14ac:dyDescent="0.25">
      <c r="A20" s="15" t="s">
        <v>5</v>
      </c>
      <c r="B20" s="15" t="s">
        <v>6</v>
      </c>
      <c r="C20" s="15"/>
      <c r="D20" s="17"/>
      <c r="E20" s="96"/>
      <c r="F20" s="21"/>
      <c r="G20" s="21"/>
      <c r="H20" s="21"/>
      <c r="I20" s="21"/>
      <c r="J20" s="21"/>
      <c r="K20" s="21"/>
      <c r="L20" s="21"/>
      <c r="M20" s="96"/>
      <c r="N20" s="96"/>
      <c r="O20" s="96"/>
      <c r="P20" s="96"/>
      <c r="Q20" s="96"/>
    </row>
    <row r="21" spans="1:20" ht="29.25" customHeight="1" x14ac:dyDescent="0.25">
      <c r="A21" s="8" t="s">
        <v>7</v>
      </c>
      <c r="B21" s="109" t="s">
        <v>83</v>
      </c>
      <c r="C21" s="109"/>
      <c r="D21" s="109"/>
      <c r="E21" s="109"/>
      <c r="F21" s="109"/>
      <c r="G21" s="109"/>
      <c r="H21" s="109"/>
      <c r="I21" s="109"/>
      <c r="J21" s="109"/>
      <c r="K21" s="109"/>
      <c r="L21" s="109"/>
      <c r="M21" s="109"/>
      <c r="N21" s="109"/>
      <c r="O21" s="109"/>
      <c r="P21" s="109"/>
      <c r="Q21" s="109"/>
    </row>
    <row r="22" spans="1:20" x14ac:dyDescent="0.25">
      <c r="B22" s="23"/>
      <c r="C22" s="23"/>
      <c r="D22" s="23"/>
      <c r="F22" s="21"/>
      <c r="G22" s="21"/>
      <c r="H22" s="21"/>
      <c r="I22" s="21"/>
      <c r="J22" s="21"/>
      <c r="K22" s="21"/>
      <c r="L22" s="21"/>
    </row>
    <row r="23" spans="1:20" x14ac:dyDescent="0.25">
      <c r="A23" s="19" t="s">
        <v>8</v>
      </c>
      <c r="B23" s="23"/>
      <c r="C23" s="23"/>
      <c r="D23" s="23"/>
      <c r="F23" s="21"/>
      <c r="G23" s="21"/>
      <c r="H23" s="21"/>
      <c r="I23" s="21"/>
      <c r="J23" s="21"/>
      <c r="K23" s="21"/>
      <c r="L23" s="21"/>
    </row>
    <row r="24" spans="1:20" x14ac:dyDescent="0.25">
      <c r="B24" t="s">
        <v>9</v>
      </c>
      <c r="C24" s="118" t="s">
        <v>10</v>
      </c>
      <c r="D24" s="118"/>
      <c r="E24" s="118"/>
      <c r="F24" s="21"/>
      <c r="G24" s="21"/>
      <c r="H24" s="21"/>
      <c r="I24" s="21"/>
      <c r="J24" s="21"/>
      <c r="K24" s="21"/>
      <c r="L24" s="21"/>
    </row>
    <row r="25" spans="1:20" x14ac:dyDescent="0.25">
      <c r="B25" s="24"/>
      <c r="C25" s="25" t="s">
        <v>11</v>
      </c>
      <c r="D25" s="24" t="s">
        <v>12</v>
      </c>
      <c r="E25" s="24"/>
      <c r="F25" s="21"/>
      <c r="G25" s="21"/>
      <c r="H25" s="21"/>
      <c r="I25" s="21"/>
      <c r="J25" s="21"/>
      <c r="K25" s="21"/>
      <c r="L25" s="21"/>
    </row>
    <row r="26" spans="1:20" x14ac:dyDescent="0.25">
      <c r="A26" s="24"/>
      <c r="B26" s="24"/>
      <c r="C26" s="25" t="s">
        <v>13</v>
      </c>
      <c r="D26" s="24" t="s">
        <v>14</v>
      </c>
      <c r="E26" s="24"/>
      <c r="F26" s="21"/>
      <c r="G26" s="21"/>
      <c r="H26" s="21"/>
      <c r="I26" s="21"/>
      <c r="J26" s="21"/>
      <c r="K26" s="21"/>
      <c r="L26" s="21"/>
    </row>
    <row r="27" spans="1:20" x14ac:dyDescent="0.25">
      <c r="A27" s="19" t="s">
        <v>15</v>
      </c>
      <c r="B27" s="24"/>
      <c r="C27" s="25"/>
      <c r="D27" s="24"/>
      <c r="E27" s="24"/>
      <c r="F27" s="21"/>
      <c r="G27" s="21"/>
      <c r="H27" s="21"/>
      <c r="I27" s="21"/>
      <c r="J27" s="21"/>
      <c r="K27" s="21"/>
      <c r="L27" s="21"/>
    </row>
    <row r="28" spans="1:20" ht="15" customHeight="1" x14ac:dyDescent="0.25">
      <c r="A28" s="24"/>
      <c r="B28" s="24" t="s">
        <v>16</v>
      </c>
      <c r="C28" s="117" t="s">
        <v>17</v>
      </c>
      <c r="D28" s="117"/>
      <c r="E28" s="117"/>
      <c r="F28" s="117"/>
      <c r="G28" s="117"/>
      <c r="H28" s="117"/>
      <c r="I28" s="117"/>
      <c r="J28" s="117"/>
      <c r="K28" s="117"/>
      <c r="L28" s="117"/>
      <c r="M28" s="117"/>
      <c r="N28" s="117"/>
      <c r="O28" s="117"/>
      <c r="P28" s="117"/>
      <c r="Q28" s="117"/>
    </row>
    <row r="29" spans="1:20" x14ac:dyDescent="0.25">
      <c r="A29" s="24"/>
      <c r="B29" s="24"/>
      <c r="C29" s="117"/>
      <c r="D29" s="117"/>
      <c r="E29" s="117"/>
      <c r="F29" s="117"/>
      <c r="G29" s="117"/>
      <c r="H29" s="117"/>
      <c r="I29" s="117"/>
      <c r="J29" s="117"/>
      <c r="K29" s="117"/>
      <c r="L29" s="117"/>
      <c r="M29" s="117"/>
      <c r="N29" s="117"/>
      <c r="O29" s="117"/>
      <c r="P29" s="117"/>
      <c r="Q29" s="117"/>
    </row>
    <row r="30" spans="1:20" ht="15" customHeight="1" x14ac:dyDescent="0.25">
      <c r="A30" s="24"/>
      <c r="B30" s="24"/>
      <c r="C30" s="119" t="s">
        <v>88</v>
      </c>
      <c r="D30" s="119"/>
      <c r="E30" s="119"/>
      <c r="F30" s="119"/>
      <c r="G30" s="120" t="s">
        <v>89</v>
      </c>
      <c r="H30" s="120"/>
      <c r="I30" s="120"/>
      <c r="J30" s="120"/>
      <c r="K30" s="120"/>
      <c r="L30" s="120"/>
      <c r="M30" s="120"/>
      <c r="N30" s="120"/>
      <c r="O30" s="120"/>
      <c r="P30" s="120"/>
      <c r="Q30" s="120"/>
      <c r="R30" s="92"/>
      <c r="S30" s="92"/>
      <c r="T30" s="92"/>
    </row>
    <row r="31" spans="1:20" x14ac:dyDescent="0.25">
      <c r="A31" s="19" t="s">
        <v>18</v>
      </c>
      <c r="B31" s="24"/>
      <c r="C31" s="6"/>
      <c r="D31" s="6"/>
      <c r="F31" s="21"/>
      <c r="G31" s="21"/>
      <c r="H31" s="21"/>
      <c r="I31" s="21"/>
      <c r="J31" s="21"/>
      <c r="K31" s="21"/>
      <c r="L31" s="21"/>
    </row>
    <row r="32" spans="1:20" ht="15" customHeight="1" x14ac:dyDescent="0.25">
      <c r="A32" s="24"/>
      <c r="B32" s="24" t="s">
        <v>19</v>
      </c>
      <c r="C32" s="117" t="s">
        <v>20</v>
      </c>
      <c r="D32" s="117"/>
      <c r="E32" s="117"/>
      <c r="F32" s="117"/>
      <c r="G32" s="117"/>
      <c r="H32" s="117"/>
      <c r="I32" s="117"/>
      <c r="J32" s="117"/>
      <c r="K32" s="117"/>
      <c r="L32" s="117"/>
      <c r="M32" s="117"/>
      <c r="N32" s="117"/>
      <c r="O32" s="117"/>
      <c r="P32" s="117"/>
      <c r="Q32" s="117"/>
    </row>
    <row r="33" spans="1:17" x14ac:dyDescent="0.25">
      <c r="A33" s="24"/>
      <c r="B33" s="24"/>
      <c r="C33" s="117"/>
      <c r="D33" s="117"/>
      <c r="E33" s="117"/>
      <c r="F33" s="117"/>
      <c r="G33" s="117"/>
      <c r="H33" s="117"/>
      <c r="I33" s="117"/>
      <c r="J33" s="117"/>
      <c r="K33" s="117"/>
      <c r="L33" s="117"/>
      <c r="M33" s="117"/>
      <c r="N33" s="117"/>
      <c r="O33" s="117"/>
      <c r="P33" s="117"/>
      <c r="Q33" s="117"/>
    </row>
    <row r="34" spans="1:17" x14ac:dyDescent="0.25">
      <c r="A34" s="19" t="s">
        <v>21</v>
      </c>
      <c r="B34" s="24"/>
      <c r="C34" s="6"/>
      <c r="D34" s="6"/>
      <c r="F34" s="21"/>
      <c r="G34" s="21"/>
      <c r="H34" s="21"/>
      <c r="I34" s="21"/>
      <c r="J34" s="21"/>
      <c r="K34" s="21"/>
      <c r="L34" s="21"/>
    </row>
    <row r="35" spans="1:17" x14ac:dyDescent="0.25">
      <c r="A35" s="24"/>
      <c r="B35" s="24" t="s">
        <v>22</v>
      </c>
      <c r="C35" s="118" t="s">
        <v>23</v>
      </c>
      <c r="D35" s="118"/>
      <c r="F35" s="21"/>
      <c r="G35" s="21"/>
      <c r="H35" s="21"/>
      <c r="I35" s="21"/>
      <c r="J35" s="21"/>
      <c r="K35" s="21"/>
      <c r="L35" s="21"/>
    </row>
    <row r="36" spans="1:17" x14ac:dyDescent="0.25">
      <c r="A36" s="24"/>
      <c r="B36" s="24"/>
      <c r="C36" s="25" t="s">
        <v>11</v>
      </c>
      <c r="D36" s="24" t="s">
        <v>24</v>
      </c>
      <c r="F36" s="21"/>
      <c r="G36" s="21"/>
      <c r="H36" s="21"/>
      <c r="I36" s="21"/>
      <c r="J36" s="21"/>
      <c r="K36" s="21"/>
      <c r="L36" s="21"/>
    </row>
    <row r="37" spans="1:17" ht="31.5" customHeight="1" x14ac:dyDescent="0.25">
      <c r="A37" s="24"/>
      <c r="B37" s="24"/>
      <c r="C37" s="25" t="s">
        <v>13</v>
      </c>
      <c r="D37" s="117" t="s">
        <v>90</v>
      </c>
      <c r="E37" s="117"/>
      <c r="F37" s="117"/>
      <c r="G37" s="117"/>
      <c r="H37" s="117"/>
      <c r="I37" s="117"/>
      <c r="J37" s="117"/>
      <c r="K37" s="117"/>
      <c r="L37" s="117"/>
      <c r="M37" s="117"/>
      <c r="N37" s="117"/>
      <c r="O37" s="117"/>
      <c r="P37" s="117"/>
      <c r="Q37" s="117"/>
    </row>
    <row r="38" spans="1:17" x14ac:dyDescent="0.25">
      <c r="B38" s="24"/>
      <c r="C38" s="25" t="s">
        <v>25</v>
      </c>
      <c r="D38" s="4" t="s">
        <v>26</v>
      </c>
      <c r="F38" s="21"/>
      <c r="G38" s="21"/>
      <c r="H38" s="21"/>
      <c r="I38" s="21"/>
      <c r="J38" s="21"/>
      <c r="K38" s="21"/>
      <c r="L38" s="21"/>
    </row>
    <row r="39" spans="1:17" x14ac:dyDescent="0.25">
      <c r="A39" s="95" t="s">
        <v>27</v>
      </c>
      <c r="B39" s="95"/>
      <c r="C39" s="95"/>
      <c r="D39" s="95"/>
      <c r="F39" s="21"/>
      <c r="G39" s="21"/>
      <c r="H39" s="21"/>
      <c r="I39" s="21"/>
      <c r="J39" s="21"/>
      <c r="K39" s="21"/>
      <c r="L39" s="21"/>
    </row>
    <row r="40" spans="1:17" x14ac:dyDescent="0.25">
      <c r="C40" s="22" t="s">
        <v>11</v>
      </c>
      <c r="D40" t="s">
        <v>29</v>
      </c>
      <c r="F40" s="21"/>
      <c r="G40" s="21"/>
      <c r="H40" s="21"/>
      <c r="I40" s="21"/>
      <c r="J40" s="21"/>
      <c r="K40" s="21"/>
      <c r="L40" s="21"/>
    </row>
    <row r="41" spans="1:17" x14ac:dyDescent="0.25">
      <c r="C41" s="22" t="s">
        <v>13</v>
      </c>
      <c r="D41" t="s">
        <v>30</v>
      </c>
    </row>
    <row r="42" spans="1:17" x14ac:dyDescent="0.25">
      <c r="C42" s="22" t="s">
        <v>25</v>
      </c>
      <c r="D42" t="s">
        <v>92</v>
      </c>
    </row>
    <row r="43" spans="1:17" s="68" customFormat="1" x14ac:dyDescent="0.25">
      <c r="C43" s="98" t="s">
        <v>78</v>
      </c>
      <c r="D43" s="68" t="s">
        <v>93</v>
      </c>
    </row>
    <row r="44" spans="1:17" x14ac:dyDescent="0.25">
      <c r="C44" s="22"/>
    </row>
    <row r="45" spans="1:17" x14ac:dyDescent="0.25">
      <c r="C45" s="22"/>
    </row>
    <row r="46" spans="1:17" ht="15.75" thickBot="1" x14ac:dyDescent="0.3">
      <c r="C46" s="22"/>
    </row>
    <row r="47" spans="1:17" x14ac:dyDescent="0.25">
      <c r="A47" s="62"/>
      <c r="B47" s="63"/>
      <c r="C47" s="64"/>
      <c r="D47" s="63"/>
      <c r="E47" s="63"/>
      <c r="F47" s="63"/>
      <c r="G47" s="63"/>
      <c r="H47" s="63"/>
      <c r="I47" s="63"/>
      <c r="J47" s="63"/>
      <c r="K47" s="63"/>
      <c r="L47" s="63"/>
      <c r="M47" s="63"/>
      <c r="N47" s="63"/>
      <c r="O47" s="63"/>
      <c r="P47" s="63"/>
      <c r="Q47" s="65"/>
    </row>
    <row r="48" spans="1:17" x14ac:dyDescent="0.25">
      <c r="A48" s="110" t="s">
        <v>82</v>
      </c>
      <c r="B48" s="111"/>
      <c r="C48" s="111"/>
      <c r="D48" s="111"/>
      <c r="E48" s="111"/>
      <c r="F48" s="111"/>
      <c r="G48" s="111"/>
      <c r="H48" s="111"/>
      <c r="I48" s="111"/>
      <c r="J48" s="111"/>
      <c r="K48" s="111"/>
      <c r="L48" s="111"/>
      <c r="M48" s="111"/>
      <c r="N48" s="111"/>
      <c r="O48" s="111"/>
      <c r="P48" s="111"/>
      <c r="Q48" s="112"/>
    </row>
    <row r="49" spans="1:17" x14ac:dyDescent="0.25">
      <c r="A49" s="110" t="s">
        <v>77</v>
      </c>
      <c r="B49" s="111"/>
      <c r="C49" s="111"/>
      <c r="D49" s="111"/>
      <c r="E49" s="111"/>
      <c r="F49" s="111"/>
      <c r="G49" s="111"/>
      <c r="H49" s="111"/>
      <c r="I49" s="111"/>
      <c r="J49" s="111"/>
      <c r="K49" s="111"/>
      <c r="L49" s="111"/>
      <c r="M49" s="111"/>
      <c r="N49" s="111"/>
      <c r="O49" s="111"/>
      <c r="P49" s="111"/>
      <c r="Q49" s="112"/>
    </row>
    <row r="50" spans="1:17" x14ac:dyDescent="0.25">
      <c r="A50" s="35"/>
      <c r="C50" s="22"/>
      <c r="Q50" s="37"/>
    </row>
    <row r="51" spans="1:17" x14ac:dyDescent="0.25">
      <c r="A51" s="35"/>
      <c r="Q51" s="37"/>
    </row>
    <row r="52" spans="1:17" ht="22.5" customHeight="1" thickBot="1" x14ac:dyDescent="0.3">
      <c r="A52" s="113" t="s">
        <v>91</v>
      </c>
      <c r="B52" s="114"/>
      <c r="C52" s="114"/>
      <c r="D52" s="114"/>
      <c r="E52" s="114"/>
      <c r="F52" s="114"/>
      <c r="G52" s="114"/>
      <c r="H52" s="114"/>
      <c r="I52" s="114"/>
      <c r="J52" s="114"/>
      <c r="K52" s="114"/>
      <c r="L52" s="114"/>
      <c r="M52" s="114"/>
      <c r="N52" s="114"/>
      <c r="O52" s="114"/>
      <c r="P52" s="114"/>
      <c r="Q52" s="115"/>
    </row>
    <row r="53" spans="1:17" ht="22.5" customHeight="1" x14ac:dyDescent="0.25">
      <c r="C53" s="116"/>
      <c r="D53" s="116"/>
      <c r="E53" s="116"/>
    </row>
    <row r="54" spans="1:17" x14ac:dyDescent="0.25">
      <c r="A54" t="s">
        <v>28</v>
      </c>
      <c r="B54" s="24"/>
      <c r="C54" s="9"/>
      <c r="D54" s="8"/>
      <c r="E54" s="8"/>
    </row>
    <row r="55" spans="1:17" x14ac:dyDescent="0.25">
      <c r="B55" s="24"/>
      <c r="C55" s="9"/>
      <c r="D55" s="8"/>
      <c r="E55" s="8"/>
    </row>
    <row r="56" spans="1:17" x14ac:dyDescent="0.25">
      <c r="B56" s="24"/>
      <c r="C56" s="117"/>
      <c r="D56" s="117"/>
    </row>
    <row r="57" spans="1:17" x14ac:dyDescent="0.25">
      <c r="A57" s="24"/>
      <c r="B57" s="24"/>
      <c r="C57" s="117"/>
      <c r="D57" s="117"/>
    </row>
    <row r="58" spans="1:17" x14ac:dyDescent="0.25">
      <c r="A58" s="24"/>
      <c r="B58" s="24"/>
      <c r="C58" s="117"/>
      <c r="D58" s="117"/>
    </row>
    <row r="59" spans="1:17" x14ac:dyDescent="0.25">
      <c r="A59" s="24"/>
      <c r="B59" s="24"/>
      <c r="C59" s="117"/>
      <c r="D59" s="117"/>
    </row>
    <row r="60" spans="1:17" x14ac:dyDescent="0.25">
      <c r="A60" s="24"/>
      <c r="B60" s="24"/>
      <c r="C60" s="116"/>
      <c r="D60" s="116"/>
    </row>
    <row r="61" spans="1:17" x14ac:dyDescent="0.25">
      <c r="A61" s="24"/>
      <c r="B61" s="24"/>
      <c r="C61" s="9"/>
      <c r="D61" s="8"/>
    </row>
    <row r="62" spans="1:17" x14ac:dyDescent="0.25">
      <c r="A62" s="24"/>
      <c r="B62" s="24"/>
      <c r="C62" s="9"/>
      <c r="D62" s="10"/>
    </row>
    <row r="63" spans="1:17" x14ac:dyDescent="0.25">
      <c r="B63" s="24"/>
      <c r="C63" s="9"/>
      <c r="D63" s="3"/>
    </row>
    <row r="64" spans="1:17" x14ac:dyDescent="0.25">
      <c r="C64" s="12"/>
    </row>
    <row r="65" spans="2:4" x14ac:dyDescent="0.25">
      <c r="C65" s="22"/>
    </row>
    <row r="66" spans="2:4" x14ac:dyDescent="0.25">
      <c r="C66" s="22"/>
    </row>
    <row r="67" spans="2:4" x14ac:dyDescent="0.25">
      <c r="C67" s="22"/>
    </row>
    <row r="69" spans="2:4" x14ac:dyDescent="0.25">
      <c r="B69" s="94"/>
      <c r="C69" s="94"/>
      <c r="D69" s="94"/>
    </row>
    <row r="71" spans="2:4" x14ac:dyDescent="0.25">
      <c r="B71" s="94"/>
      <c r="C71" s="94"/>
      <c r="D71" s="94"/>
    </row>
  </sheetData>
  <mergeCells count="15">
    <mergeCell ref="B21:Q21"/>
    <mergeCell ref="A48:Q48"/>
    <mergeCell ref="A49:Q49"/>
    <mergeCell ref="A52:Q52"/>
    <mergeCell ref="C60:D60"/>
    <mergeCell ref="C53:E53"/>
    <mergeCell ref="C58:D59"/>
    <mergeCell ref="D37:Q37"/>
    <mergeCell ref="C56:D57"/>
    <mergeCell ref="C24:E24"/>
    <mergeCell ref="C35:D35"/>
    <mergeCell ref="C28:Q29"/>
    <mergeCell ref="C32:Q33"/>
    <mergeCell ref="C30:F30"/>
    <mergeCell ref="G30:Q30"/>
  </mergeCells>
  <hyperlinks>
    <hyperlink ref="G30" r:id="rId1" xr:uid="{00000000-0004-0000-0000-000000000000}"/>
    <hyperlink ref="G30:J30" r:id="rId2" display="https://www.in.gov/dot/div/contracts/design/Part%203/Chapter%2046%20-%20Intersections%20At-Grade.pdf" xr:uid="{63178330-161C-404E-9BCC-18C869236BCF}"/>
  </hyperlinks>
  <pageMargins left="0.25" right="0.25" top="0.3" bottom="0.75" header="0.3" footer="0.3"/>
  <pageSetup scale="65" orientation="landscape" r:id="rId3"/>
  <headerFooter>
    <oddFooter>&amp;C&amp;"-,Bold"INLTAP AWSC Worksheet&amp;"-,Regular"
Call 765-414-2164 for assistance.</oddFooter>
  </headerFooter>
  <ignoredErrors>
    <ignoredError sqref="C36:C38 C40:C42 C25:C26" numberStoredAsText="1"/>
  </ignoredErrors>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V47"/>
  <sheetViews>
    <sheetView showGridLines="0" workbookViewId="0">
      <selection activeCell="A17" sqref="A17"/>
    </sheetView>
  </sheetViews>
  <sheetFormatPr defaultRowHeight="15" x14ac:dyDescent="0.25"/>
  <cols>
    <col min="1" max="1" width="9.7109375" customWidth="1"/>
    <col min="2" max="2" width="8.42578125" style="26" bestFit="1" customWidth="1"/>
    <col min="3" max="3" width="10.7109375" customWidth="1"/>
    <col min="6" max="6" width="15.42578125" customWidth="1"/>
    <col min="7" max="7" width="17" customWidth="1"/>
    <col min="11" max="11" width="6.85546875" customWidth="1"/>
    <col min="12" max="12" width="2.5703125" customWidth="1"/>
    <col min="14" max="14" width="2.28515625" customWidth="1"/>
    <col min="15" max="15" width="9.140625" customWidth="1"/>
    <col min="16" max="16" width="10" hidden="1" customWidth="1"/>
    <col min="17" max="17" width="11.42578125" hidden="1" customWidth="1"/>
    <col min="18" max="18" width="10.7109375" customWidth="1"/>
    <col min="19" max="19" width="12.140625" customWidth="1"/>
    <col min="20" max="20" width="7.140625" customWidth="1"/>
    <col min="21" max="21" width="9" customWidth="1"/>
    <col min="22" max="22" width="9.140625" customWidth="1"/>
  </cols>
  <sheetData>
    <row r="1" spans="1:17" x14ac:dyDescent="0.25">
      <c r="B1" s="66"/>
      <c r="C1" s="67"/>
      <c r="D1" s="67"/>
      <c r="E1" s="67"/>
      <c r="F1" s="67"/>
      <c r="G1" s="67"/>
      <c r="H1" s="67"/>
      <c r="I1" s="67"/>
      <c r="J1" s="67"/>
      <c r="K1" s="67"/>
      <c r="L1" s="67"/>
      <c r="M1" s="67"/>
      <c r="N1" s="67"/>
    </row>
    <row r="2" spans="1:17" x14ac:dyDescent="0.25">
      <c r="A2" s="67"/>
      <c r="B2" s="66"/>
      <c r="D2" s="67"/>
      <c r="E2" s="67"/>
      <c r="F2" s="68" t="s">
        <v>28</v>
      </c>
      <c r="G2" s="67"/>
      <c r="H2" s="67"/>
      <c r="I2" s="67"/>
      <c r="J2" s="67"/>
      <c r="K2" s="67"/>
      <c r="L2" s="67"/>
      <c r="M2" s="67"/>
      <c r="N2" s="67"/>
    </row>
    <row r="3" spans="1:17" x14ac:dyDescent="0.25">
      <c r="A3" s="67"/>
      <c r="B3" s="66"/>
      <c r="C3" s="67"/>
      <c r="D3" s="67"/>
      <c r="E3" s="67"/>
      <c r="F3" s="67"/>
      <c r="G3" s="67"/>
      <c r="H3" s="67"/>
      <c r="I3" s="67"/>
      <c r="J3" s="67"/>
      <c r="K3" s="67"/>
      <c r="L3" s="67"/>
      <c r="M3" s="67"/>
      <c r="N3" s="67"/>
    </row>
    <row r="4" spans="1:17" ht="15.75" thickBot="1" x14ac:dyDescent="0.3"/>
    <row r="5" spans="1:17" ht="18.75" x14ac:dyDescent="0.25">
      <c r="A5" s="122" t="s">
        <v>97</v>
      </c>
      <c r="B5" s="123"/>
      <c r="C5" s="123"/>
      <c r="D5" s="123"/>
      <c r="E5" s="123"/>
      <c r="F5" s="123"/>
      <c r="G5" s="123"/>
      <c r="H5" s="123"/>
      <c r="I5" s="123"/>
      <c r="J5" s="123"/>
      <c r="K5" s="123"/>
      <c r="L5" s="123"/>
      <c r="M5" s="123"/>
      <c r="N5" s="124"/>
    </row>
    <row r="6" spans="1:17" x14ac:dyDescent="0.25">
      <c r="A6" s="35"/>
      <c r="E6" s="121" t="s">
        <v>31</v>
      </c>
      <c r="F6" s="121"/>
      <c r="G6" s="36" t="str">
        <f>IF(COUNTIF(A10:A42,"Yes")&gt;0,"Yes","No")</f>
        <v>No</v>
      </c>
      <c r="H6" s="121"/>
      <c r="I6" s="121"/>
      <c r="N6" s="37"/>
    </row>
    <row r="7" spans="1:17" ht="15.75" x14ac:dyDescent="0.25">
      <c r="A7" s="134" t="s">
        <v>28</v>
      </c>
      <c r="B7" s="135"/>
      <c r="C7" s="135"/>
      <c r="E7" s="38"/>
      <c r="F7" t="s">
        <v>32</v>
      </c>
      <c r="G7" s="39" t="str">
        <f>IF(COUNTIF(A10:A21,"Yes")&gt;0,CONCATENATE(" ",IF(A10="Yes","A, ",""),IF(A15="Yes","B, ",""),IF(A16="Yes","C, ",""),IF(A17="Yes","D, ",""), IF(A21="Yes","E","")),"No Warrants Met")</f>
        <v>No Warrants Met</v>
      </c>
      <c r="H7" s="43"/>
      <c r="I7" s="38"/>
      <c r="N7" s="37"/>
    </row>
    <row r="8" spans="1:17" ht="15.75" x14ac:dyDescent="0.25">
      <c r="A8" s="40"/>
      <c r="B8" s="41"/>
      <c r="C8" s="41"/>
      <c r="E8" s="38"/>
      <c r="F8" s="99" t="s">
        <v>81</v>
      </c>
      <c r="G8" s="93"/>
      <c r="H8" s="43"/>
      <c r="I8" s="38"/>
      <c r="N8" s="37"/>
    </row>
    <row r="9" spans="1:17" x14ac:dyDescent="0.25">
      <c r="A9" s="44" t="s">
        <v>33</v>
      </c>
      <c r="B9" s="27" t="s">
        <v>34</v>
      </c>
      <c r="C9" s="28" t="s">
        <v>35</v>
      </c>
      <c r="D9" s="28"/>
      <c r="E9" s="28"/>
      <c r="F9" s="28"/>
      <c r="G9" s="28"/>
      <c r="H9" s="28"/>
      <c r="I9" s="28"/>
      <c r="J9" s="28"/>
      <c r="K9" s="28"/>
      <c r="L9" s="28"/>
      <c r="M9" s="28"/>
      <c r="N9" s="45"/>
    </row>
    <row r="10" spans="1:17" x14ac:dyDescent="0.25">
      <c r="A10" s="46" t="str">
        <f>IF(I14="Yes","Yes","No")</f>
        <v>No</v>
      </c>
      <c r="B10" s="42" t="s">
        <v>9</v>
      </c>
      <c r="C10" s="133" t="s">
        <v>36</v>
      </c>
      <c r="D10" s="133"/>
      <c r="E10" s="133"/>
      <c r="F10" s="133"/>
      <c r="G10" s="133"/>
      <c r="H10" s="133"/>
      <c r="I10" s="133"/>
      <c r="J10" s="133"/>
      <c r="K10" s="133"/>
      <c r="L10" s="133"/>
      <c r="M10" s="133"/>
      <c r="N10" s="136"/>
      <c r="P10" t="s">
        <v>37</v>
      </c>
      <c r="Q10" t="s">
        <v>38</v>
      </c>
    </row>
    <row r="11" spans="1:17" x14ac:dyDescent="0.25">
      <c r="A11" s="35"/>
      <c r="B11" s="42"/>
      <c r="C11" s="137" t="s">
        <v>39</v>
      </c>
      <c r="D11" s="138"/>
      <c r="G11" s="139" t="s">
        <v>40</v>
      </c>
      <c r="H11" s="140"/>
      <c r="I11" s="141"/>
      <c r="N11" s="37"/>
      <c r="P11" t="s">
        <v>41</v>
      </c>
      <c r="Q11">
        <v>3</v>
      </c>
    </row>
    <row r="12" spans="1:17" ht="15" customHeight="1" x14ac:dyDescent="0.25">
      <c r="A12" s="35"/>
      <c r="B12" s="42"/>
      <c r="C12" s="142"/>
      <c r="D12" s="143"/>
      <c r="G12" s="144" t="s">
        <v>42</v>
      </c>
      <c r="H12" s="145"/>
      <c r="I12" s="34"/>
      <c r="N12" s="37"/>
      <c r="P12" t="s">
        <v>43</v>
      </c>
      <c r="Q12">
        <v>4</v>
      </c>
    </row>
    <row r="13" spans="1:17" x14ac:dyDescent="0.25">
      <c r="A13" s="2"/>
      <c r="B13" s="42"/>
      <c r="C13" s="5"/>
      <c r="D13" s="5"/>
      <c r="G13" s="146" t="s">
        <v>44</v>
      </c>
      <c r="H13" s="147"/>
      <c r="I13" s="34"/>
      <c r="N13" s="37"/>
    </row>
    <row r="14" spans="1:17" x14ac:dyDescent="0.25">
      <c r="A14" s="35"/>
      <c r="B14" s="42"/>
      <c r="E14" s="1"/>
      <c r="G14" s="139" t="s">
        <v>45</v>
      </c>
      <c r="H14" s="140"/>
      <c r="I14" s="29" t="str">
        <f>IF(OR(I12&gt;C12,I13&gt;(1+C12)),"Yes","No")</f>
        <v>No</v>
      </c>
      <c r="N14" s="37"/>
    </row>
    <row r="15" spans="1:17" x14ac:dyDescent="0.25">
      <c r="A15" s="2" t="str">
        <f>IF(K15="No","Yes","No")</f>
        <v>No</v>
      </c>
      <c r="B15" s="42" t="s">
        <v>16</v>
      </c>
      <c r="C15" s="5" t="s">
        <v>46</v>
      </c>
      <c r="D15" s="5"/>
      <c r="E15" s="5"/>
      <c r="F15" s="5"/>
      <c r="G15" s="5"/>
      <c r="H15" s="5"/>
      <c r="I15" s="5"/>
      <c r="J15" s="5"/>
      <c r="K15" s="47"/>
      <c r="L15" s="5"/>
      <c r="M15" t="s">
        <v>28</v>
      </c>
      <c r="N15" s="37"/>
    </row>
    <row r="16" spans="1:17" x14ac:dyDescent="0.25">
      <c r="A16" s="2" t="str">
        <f>IF(H16="Yes","Yes","No")</f>
        <v>No</v>
      </c>
      <c r="B16" s="42" t="s">
        <v>19</v>
      </c>
      <c r="C16" t="s">
        <v>95</v>
      </c>
      <c r="H16" s="47"/>
      <c r="N16" s="37"/>
    </row>
    <row r="17" spans="1:16" ht="15" customHeight="1" x14ac:dyDescent="0.25">
      <c r="A17" s="2" t="str">
        <f>IF(COUNTIF(J27:J42,"Yes")&gt;=8,"Yes","No")</f>
        <v>No</v>
      </c>
      <c r="B17" s="42" t="s">
        <v>22</v>
      </c>
      <c r="C17" s="148" t="s">
        <v>47</v>
      </c>
      <c r="D17" s="148"/>
      <c r="E17" s="148"/>
      <c r="F17" s="148"/>
      <c r="G17" s="148"/>
      <c r="H17" s="148"/>
      <c r="I17" s="148"/>
      <c r="J17" s="148"/>
      <c r="K17" s="148"/>
      <c r="L17" s="148"/>
      <c r="M17" s="148"/>
      <c r="N17" s="149"/>
    </row>
    <row r="18" spans="1:16" x14ac:dyDescent="0.25">
      <c r="A18" s="35"/>
      <c r="B18" s="48"/>
      <c r="C18" s="49" t="s">
        <v>48</v>
      </c>
      <c r="D18" s="129" t="s">
        <v>49</v>
      </c>
      <c r="E18" s="129"/>
      <c r="F18" s="129"/>
      <c r="G18" s="129"/>
      <c r="H18" s="129"/>
      <c r="I18" s="129"/>
      <c r="J18" s="129"/>
      <c r="K18" s="129"/>
      <c r="L18" s="129"/>
      <c r="M18" s="129"/>
      <c r="N18" s="130"/>
    </row>
    <row r="19" spans="1:16" ht="28.5" customHeight="1" x14ac:dyDescent="0.25">
      <c r="A19" s="35"/>
      <c r="C19" s="50" t="s">
        <v>50</v>
      </c>
      <c r="D19" s="131" t="s">
        <v>62</v>
      </c>
      <c r="E19" s="131"/>
      <c r="F19" s="131"/>
      <c r="G19" s="131"/>
      <c r="H19" s="131"/>
      <c r="I19" s="131"/>
      <c r="J19" s="131"/>
      <c r="K19" s="131"/>
      <c r="L19" s="131"/>
      <c r="M19" s="131"/>
      <c r="N19" s="132"/>
    </row>
    <row r="20" spans="1:16" x14ac:dyDescent="0.25">
      <c r="A20" s="35"/>
      <c r="C20" s="49" t="s">
        <v>51</v>
      </c>
      <c r="D20" s="26" t="s">
        <v>64</v>
      </c>
      <c r="E20" s="26"/>
      <c r="F20" s="26"/>
      <c r="G20" s="26"/>
      <c r="H20" s="26"/>
      <c r="I20" s="26"/>
      <c r="J20" s="26"/>
      <c r="K20" s="26"/>
      <c r="L20" s="26"/>
      <c r="M20" s="26"/>
      <c r="N20" s="51"/>
    </row>
    <row r="21" spans="1:16" s="68" customFormat="1" x14ac:dyDescent="0.25">
      <c r="A21" s="100" t="str">
        <f>IF(E21="Yes","Yes","No")</f>
        <v>No</v>
      </c>
      <c r="B21" s="101" t="s">
        <v>79</v>
      </c>
      <c r="C21" s="102" t="s">
        <v>96</v>
      </c>
      <c r="D21" s="103"/>
      <c r="E21" s="104"/>
      <c r="G21" s="150" t="s">
        <v>80</v>
      </c>
      <c r="H21" s="150"/>
      <c r="I21" s="150"/>
      <c r="J21" s="150"/>
      <c r="K21" s="150"/>
      <c r="L21" s="150"/>
      <c r="M21" s="150"/>
      <c r="N21" s="105"/>
    </row>
    <row r="22" spans="1:16" s="68" customFormat="1" x14ac:dyDescent="0.25">
      <c r="A22" s="108"/>
      <c r="B22" s="101"/>
      <c r="C22" s="102"/>
      <c r="D22" s="103"/>
      <c r="E22" s="107"/>
      <c r="G22" s="106"/>
      <c r="H22" s="106"/>
      <c r="I22" s="106"/>
      <c r="J22" s="106"/>
      <c r="K22" s="106"/>
      <c r="L22" s="106"/>
      <c r="M22" s="106"/>
      <c r="N22" s="105"/>
    </row>
    <row r="23" spans="1:16" x14ac:dyDescent="0.25">
      <c r="A23" s="35"/>
      <c r="C23" s="133" t="s">
        <v>63</v>
      </c>
      <c r="D23" s="133"/>
      <c r="E23" s="133"/>
      <c r="F23" s="133"/>
      <c r="G23" s="47"/>
      <c r="H23" s="26"/>
      <c r="I23" s="26"/>
      <c r="J23" s="26"/>
      <c r="K23" s="26"/>
      <c r="L23" s="26"/>
      <c r="M23" s="26"/>
      <c r="N23" s="51"/>
    </row>
    <row r="24" spans="1:16" x14ac:dyDescent="0.25">
      <c r="A24" s="35"/>
      <c r="N24" s="37"/>
    </row>
    <row r="25" spans="1:16" x14ac:dyDescent="0.25">
      <c r="A25" s="35"/>
      <c r="C25" s="127" t="s">
        <v>52</v>
      </c>
      <c r="D25" s="127" t="s">
        <v>53</v>
      </c>
      <c r="E25" s="127" t="s">
        <v>54</v>
      </c>
      <c r="F25" s="127" t="s">
        <v>55</v>
      </c>
      <c r="G25" s="127" t="s">
        <v>56</v>
      </c>
      <c r="H25" s="127" t="str">
        <f>IF(OR(G23=40,G23&lt;40),"C-1","C-1 
(70%)")</f>
        <v>C-1</v>
      </c>
      <c r="I25" s="127" t="str">
        <f>IF(OR(G23=40,G23&lt;40),"C-2","C-2 
(70%)")</f>
        <v>C-2</v>
      </c>
      <c r="J25" s="127" t="s">
        <v>57</v>
      </c>
      <c r="K25" s="128"/>
      <c r="L25" s="128"/>
      <c r="M25" s="128"/>
      <c r="N25" s="37"/>
    </row>
    <row r="26" spans="1:16" x14ac:dyDescent="0.25">
      <c r="A26" s="35"/>
      <c r="C26" s="127"/>
      <c r="D26" s="127"/>
      <c r="E26" s="127"/>
      <c r="F26" s="127"/>
      <c r="G26" s="127"/>
      <c r="H26" s="127"/>
      <c r="I26" s="127"/>
      <c r="J26" s="127"/>
      <c r="K26" s="128"/>
      <c r="L26" s="128"/>
      <c r="M26" s="128"/>
      <c r="N26" s="37"/>
    </row>
    <row r="27" spans="1:16" x14ac:dyDescent="0.25">
      <c r="A27" s="35"/>
      <c r="C27" s="7">
        <v>1</v>
      </c>
      <c r="D27" s="14"/>
      <c r="E27" s="14"/>
      <c r="F27" s="13"/>
      <c r="G27" s="13"/>
      <c r="H27" s="7" t="str">
        <f t="shared" ref="H27:H42" si="0">IF(F27="","",IF(OR($G$23=40,$G$23&lt;40),IF(F27&gt;299,"Yes","No"),IF(F27&gt;209,"Yes","No")))</f>
        <v/>
      </c>
      <c r="I27" s="7" t="str">
        <f t="shared" ref="I27:I42" si="1">IF(G27="","",IF(OR($G$23=40,$G$23&lt;40),IF(G27&gt;199,"Yes","No"),IF(G27&gt;139,"Yes","No")))</f>
        <v/>
      </c>
      <c r="J27" s="7" t="str">
        <f>IF(AND(H27="",I27=""),"",IF(AND(H27="Yes",I27="Yes"),"Yes","No"))</f>
        <v/>
      </c>
      <c r="K27" s="1"/>
      <c r="L27" s="1" t="s">
        <v>28</v>
      </c>
      <c r="M27" s="1"/>
      <c r="N27" s="37"/>
      <c r="P27">
        <f>COUNTIF(F27:G42,"")</f>
        <v>32</v>
      </c>
    </row>
    <row r="28" spans="1:16" x14ac:dyDescent="0.25">
      <c r="A28" s="35"/>
      <c r="C28" s="7">
        <v>2</v>
      </c>
      <c r="D28" s="14"/>
      <c r="E28" s="14"/>
      <c r="F28" s="13"/>
      <c r="G28" s="13"/>
      <c r="H28" s="7" t="str">
        <f t="shared" si="0"/>
        <v/>
      </c>
      <c r="I28" s="7" t="str">
        <f t="shared" si="1"/>
        <v/>
      </c>
      <c r="J28" s="7" t="str">
        <f t="shared" ref="J28:J42" si="2">IF(AND(H28="",I28=""),"",IF(AND(H28="Yes",I28="Yes"),"Yes","No"))</f>
        <v/>
      </c>
      <c r="K28" s="1"/>
      <c r="L28" s="1"/>
      <c r="M28" s="1"/>
      <c r="N28" s="37"/>
    </row>
    <row r="29" spans="1:16" x14ac:dyDescent="0.25">
      <c r="A29" s="35"/>
      <c r="C29" s="7">
        <v>3</v>
      </c>
      <c r="D29" s="14"/>
      <c r="E29" s="14"/>
      <c r="F29" s="13"/>
      <c r="G29" s="13"/>
      <c r="H29" s="7" t="str">
        <f t="shared" si="0"/>
        <v/>
      </c>
      <c r="I29" s="7" t="str">
        <f t="shared" si="1"/>
        <v/>
      </c>
      <c r="J29" s="7" t="str">
        <f t="shared" si="2"/>
        <v/>
      </c>
      <c r="K29" s="1"/>
      <c r="L29" s="1"/>
      <c r="M29" s="1"/>
      <c r="N29" s="37"/>
    </row>
    <row r="30" spans="1:16" x14ac:dyDescent="0.25">
      <c r="A30" s="35"/>
      <c r="C30" s="7">
        <v>4</v>
      </c>
      <c r="D30" s="14"/>
      <c r="E30" s="14"/>
      <c r="F30" s="13"/>
      <c r="G30" s="13"/>
      <c r="H30" s="7" t="str">
        <f t="shared" si="0"/>
        <v/>
      </c>
      <c r="I30" s="7" t="str">
        <f t="shared" si="1"/>
        <v/>
      </c>
      <c r="J30" s="7" t="str">
        <f t="shared" si="2"/>
        <v/>
      </c>
      <c r="K30" s="1"/>
      <c r="L30" s="1"/>
      <c r="M30" s="1"/>
      <c r="N30" s="37"/>
    </row>
    <row r="31" spans="1:16" x14ac:dyDescent="0.25">
      <c r="A31" s="35"/>
      <c r="C31" s="7">
        <v>5</v>
      </c>
      <c r="D31" s="14"/>
      <c r="E31" s="14"/>
      <c r="F31" s="13"/>
      <c r="G31" s="13"/>
      <c r="H31" s="7" t="str">
        <f t="shared" si="0"/>
        <v/>
      </c>
      <c r="I31" s="7" t="str">
        <f t="shared" si="1"/>
        <v/>
      </c>
      <c r="J31" s="7" t="str">
        <f t="shared" si="2"/>
        <v/>
      </c>
      <c r="K31" s="1"/>
      <c r="L31" s="1"/>
      <c r="M31" s="1"/>
      <c r="N31" s="37"/>
    </row>
    <row r="32" spans="1:16" x14ac:dyDescent="0.25">
      <c r="A32" s="35"/>
      <c r="C32" s="7">
        <v>6</v>
      </c>
      <c r="D32" s="14"/>
      <c r="E32" s="14"/>
      <c r="F32" s="13"/>
      <c r="G32" s="13"/>
      <c r="H32" s="7" t="str">
        <f t="shared" si="0"/>
        <v/>
      </c>
      <c r="I32" s="7" t="str">
        <f t="shared" si="1"/>
        <v/>
      </c>
      <c r="J32" s="7" t="str">
        <f t="shared" si="2"/>
        <v/>
      </c>
      <c r="K32" s="1"/>
      <c r="L32" s="1"/>
      <c r="M32" s="1"/>
      <c r="N32" s="37"/>
    </row>
    <row r="33" spans="1:22" x14ac:dyDescent="0.25">
      <c r="A33" s="35"/>
      <c r="C33" s="7">
        <v>7</v>
      </c>
      <c r="D33" s="14"/>
      <c r="E33" s="14"/>
      <c r="F33" s="13"/>
      <c r="G33" s="13"/>
      <c r="H33" s="7" t="str">
        <f t="shared" si="0"/>
        <v/>
      </c>
      <c r="I33" s="7" t="str">
        <f t="shared" si="1"/>
        <v/>
      </c>
      <c r="J33" s="7" t="str">
        <f t="shared" si="2"/>
        <v/>
      </c>
      <c r="K33" s="1"/>
      <c r="L33" s="1"/>
      <c r="M33" s="1"/>
      <c r="N33" s="37"/>
    </row>
    <row r="34" spans="1:22" x14ac:dyDescent="0.25">
      <c r="A34" s="35"/>
      <c r="C34" s="7">
        <v>8</v>
      </c>
      <c r="D34" s="14"/>
      <c r="E34" s="14"/>
      <c r="F34" s="13"/>
      <c r="G34" s="13"/>
      <c r="H34" s="7" t="str">
        <f t="shared" si="0"/>
        <v/>
      </c>
      <c r="I34" s="7" t="str">
        <f t="shared" si="1"/>
        <v/>
      </c>
      <c r="J34" s="7" t="str">
        <f t="shared" si="2"/>
        <v/>
      </c>
      <c r="K34" s="1"/>
      <c r="L34" s="1"/>
      <c r="M34" s="1"/>
      <c r="N34" s="37"/>
    </row>
    <row r="35" spans="1:22" x14ac:dyDescent="0.25">
      <c r="A35" s="35"/>
      <c r="C35" s="7">
        <v>9</v>
      </c>
      <c r="D35" s="14"/>
      <c r="E35" s="14"/>
      <c r="F35" s="13"/>
      <c r="G35" s="13"/>
      <c r="H35" s="7" t="str">
        <f t="shared" si="0"/>
        <v/>
      </c>
      <c r="I35" s="7" t="str">
        <f t="shared" si="1"/>
        <v/>
      </c>
      <c r="J35" s="7" t="str">
        <f t="shared" si="2"/>
        <v/>
      </c>
      <c r="K35" s="1"/>
      <c r="L35" s="1"/>
      <c r="M35" s="1"/>
      <c r="N35" s="37"/>
    </row>
    <row r="36" spans="1:22" x14ac:dyDescent="0.25">
      <c r="A36" s="35"/>
      <c r="C36" s="7">
        <v>10</v>
      </c>
      <c r="D36" s="14"/>
      <c r="E36" s="14"/>
      <c r="F36" s="13"/>
      <c r="G36" s="13"/>
      <c r="H36" s="7" t="str">
        <f t="shared" si="0"/>
        <v/>
      </c>
      <c r="I36" s="7" t="str">
        <f t="shared" si="1"/>
        <v/>
      </c>
      <c r="J36" s="7" t="str">
        <f t="shared" si="2"/>
        <v/>
      </c>
      <c r="K36" s="1"/>
      <c r="L36" s="1"/>
      <c r="M36" s="1"/>
      <c r="N36" s="37"/>
    </row>
    <row r="37" spans="1:22" x14ac:dyDescent="0.25">
      <c r="A37" s="35"/>
      <c r="C37" s="7">
        <v>11</v>
      </c>
      <c r="D37" s="14"/>
      <c r="E37" s="14"/>
      <c r="F37" s="13"/>
      <c r="G37" s="13"/>
      <c r="H37" s="7" t="str">
        <f t="shared" si="0"/>
        <v/>
      </c>
      <c r="I37" s="7" t="str">
        <f t="shared" si="1"/>
        <v/>
      </c>
      <c r="J37" s="7" t="str">
        <f t="shared" si="2"/>
        <v/>
      </c>
      <c r="K37" s="1"/>
      <c r="L37" s="1"/>
      <c r="M37" s="1"/>
      <c r="N37" s="37"/>
    </row>
    <row r="38" spans="1:22" x14ac:dyDescent="0.25">
      <c r="A38" s="35"/>
      <c r="C38" s="7">
        <v>12</v>
      </c>
      <c r="D38" s="14"/>
      <c r="E38" s="14"/>
      <c r="F38" s="13"/>
      <c r="G38" s="13"/>
      <c r="H38" s="7" t="str">
        <f t="shared" si="0"/>
        <v/>
      </c>
      <c r="I38" s="7" t="str">
        <f t="shared" si="1"/>
        <v/>
      </c>
      <c r="J38" s="7" t="str">
        <f t="shared" si="2"/>
        <v/>
      </c>
      <c r="K38" s="1"/>
      <c r="L38" s="1"/>
      <c r="M38" s="1"/>
      <c r="N38" s="37"/>
    </row>
    <row r="39" spans="1:22" x14ac:dyDescent="0.25">
      <c r="A39" s="35"/>
      <c r="C39" s="7">
        <v>13</v>
      </c>
      <c r="D39" s="14"/>
      <c r="E39" s="14"/>
      <c r="F39" s="13"/>
      <c r="G39" s="13"/>
      <c r="H39" s="7" t="str">
        <f t="shared" si="0"/>
        <v/>
      </c>
      <c r="I39" s="7" t="str">
        <f t="shared" si="1"/>
        <v/>
      </c>
      <c r="J39" s="7" t="str">
        <f t="shared" si="2"/>
        <v/>
      </c>
      <c r="K39" s="1"/>
      <c r="L39" s="1"/>
      <c r="M39" s="1"/>
      <c r="N39" s="37"/>
    </row>
    <row r="40" spans="1:22" x14ac:dyDescent="0.25">
      <c r="A40" s="35"/>
      <c r="C40" s="7">
        <v>14</v>
      </c>
      <c r="D40" s="14"/>
      <c r="E40" s="14"/>
      <c r="F40" s="13"/>
      <c r="G40" s="13"/>
      <c r="H40" s="7" t="str">
        <f t="shared" si="0"/>
        <v/>
      </c>
      <c r="I40" s="7" t="str">
        <f t="shared" si="1"/>
        <v/>
      </c>
      <c r="J40" s="7" t="str">
        <f t="shared" si="2"/>
        <v/>
      </c>
      <c r="K40" s="1"/>
      <c r="L40" s="1"/>
      <c r="M40" s="1"/>
      <c r="N40" s="37"/>
      <c r="P40" s="11"/>
      <c r="Q40" s="11" t="s">
        <v>58</v>
      </c>
    </row>
    <row r="41" spans="1:22" x14ac:dyDescent="0.25">
      <c r="A41" s="35"/>
      <c r="C41" s="7">
        <v>15</v>
      </c>
      <c r="D41" s="14"/>
      <c r="E41" s="14"/>
      <c r="F41" s="13"/>
      <c r="G41" s="13"/>
      <c r="H41" s="7" t="str">
        <f t="shared" si="0"/>
        <v/>
      </c>
      <c r="I41" s="7" t="str">
        <f t="shared" si="1"/>
        <v/>
      </c>
      <c r="J41" s="7" t="str">
        <f t="shared" si="2"/>
        <v/>
      </c>
      <c r="K41" s="1"/>
      <c r="L41" s="1"/>
      <c r="M41" s="1"/>
      <c r="N41" s="37"/>
    </row>
    <row r="42" spans="1:22" x14ac:dyDescent="0.25">
      <c r="A42" s="35"/>
      <c r="C42" s="7">
        <v>16</v>
      </c>
      <c r="D42" s="14"/>
      <c r="E42" s="14"/>
      <c r="F42" s="13"/>
      <c r="G42" s="13"/>
      <c r="H42" s="7" t="str">
        <f t="shared" si="0"/>
        <v/>
      </c>
      <c r="I42" s="7" t="str">
        <f t="shared" si="1"/>
        <v/>
      </c>
      <c r="J42" s="7" t="str">
        <f t="shared" si="2"/>
        <v/>
      </c>
      <c r="K42" s="1"/>
      <c r="L42" s="1"/>
      <c r="M42" s="1"/>
      <c r="N42" s="37"/>
    </row>
    <row r="43" spans="1:22" ht="15.75" thickBot="1" x14ac:dyDescent="0.3">
      <c r="A43" s="52"/>
      <c r="B43" s="53"/>
      <c r="C43" s="54"/>
      <c r="D43" s="54"/>
      <c r="E43" s="54"/>
      <c r="F43" s="54"/>
      <c r="G43" s="54"/>
      <c r="H43" s="54"/>
      <c r="I43" s="54"/>
      <c r="J43" s="54"/>
      <c r="K43" s="54"/>
      <c r="L43" s="54"/>
      <c r="M43" s="54"/>
      <c r="N43" s="55"/>
    </row>
    <row r="44" spans="1:22" x14ac:dyDescent="0.25">
      <c r="C44" s="125"/>
      <c r="D44" s="125"/>
      <c r="G44" s="126"/>
      <c r="H44" s="126"/>
    </row>
    <row r="45" spans="1:22" x14ac:dyDescent="0.25">
      <c r="A45" s="1"/>
      <c r="C45" s="5"/>
      <c r="D45" s="5"/>
      <c r="G45" s="126"/>
      <c r="H45" s="126"/>
    </row>
    <row r="46" spans="1:22" x14ac:dyDescent="0.25">
      <c r="A46" s="57" t="s">
        <v>76</v>
      </c>
      <c r="B46" s="58"/>
      <c r="C46" s="57"/>
      <c r="D46" s="57"/>
      <c r="E46" s="59"/>
      <c r="F46" s="57"/>
      <c r="G46" s="60"/>
      <c r="H46" s="60"/>
      <c r="I46" s="61"/>
      <c r="J46" s="57"/>
      <c r="K46" s="57"/>
      <c r="L46" s="57"/>
      <c r="M46" s="57"/>
      <c r="N46" s="57"/>
      <c r="O46" s="56"/>
      <c r="P46" s="56"/>
      <c r="Q46" s="56"/>
      <c r="R46" s="56"/>
      <c r="S46" s="56"/>
      <c r="T46" s="56"/>
      <c r="U46" s="56"/>
      <c r="V46" s="56"/>
    </row>
    <row r="47" spans="1:22" x14ac:dyDescent="0.25">
      <c r="A47" s="57" t="s">
        <v>77</v>
      </c>
      <c r="B47" s="58"/>
      <c r="C47" s="57"/>
      <c r="D47" s="57"/>
      <c r="E47" s="57"/>
      <c r="F47" s="57"/>
      <c r="G47" s="57"/>
      <c r="H47" s="57"/>
      <c r="I47" s="57"/>
      <c r="J47" s="57"/>
      <c r="K47" s="57"/>
      <c r="L47" s="57"/>
      <c r="M47" s="57"/>
      <c r="N47" s="57"/>
      <c r="O47" s="56"/>
      <c r="P47" s="56"/>
      <c r="Q47" s="56"/>
      <c r="R47" s="56"/>
      <c r="S47" s="56"/>
      <c r="T47" s="56"/>
      <c r="U47" s="56"/>
      <c r="V47" s="56"/>
    </row>
  </sheetData>
  <sheetProtection selectLockedCells="1"/>
  <mergeCells count="29">
    <mergeCell ref="G45:H45"/>
    <mergeCell ref="A7:C7"/>
    <mergeCell ref="C10:N10"/>
    <mergeCell ref="C11:D11"/>
    <mergeCell ref="G11:I11"/>
    <mergeCell ref="C12:D12"/>
    <mergeCell ref="G12:H12"/>
    <mergeCell ref="G13:H13"/>
    <mergeCell ref="G14:H14"/>
    <mergeCell ref="H25:H26"/>
    <mergeCell ref="I25:I26"/>
    <mergeCell ref="J25:J26"/>
    <mergeCell ref="C17:N17"/>
    <mergeCell ref="M25:M26"/>
    <mergeCell ref="C25:C26"/>
    <mergeCell ref="G21:M21"/>
    <mergeCell ref="H6:I6"/>
    <mergeCell ref="A5:N5"/>
    <mergeCell ref="E6:F6"/>
    <mergeCell ref="C44:D44"/>
    <mergeCell ref="G44:H44"/>
    <mergeCell ref="D25:D26"/>
    <mergeCell ref="E25:E26"/>
    <mergeCell ref="F25:F26"/>
    <mergeCell ref="G25:G26"/>
    <mergeCell ref="K25:L26"/>
    <mergeCell ref="D18:N18"/>
    <mergeCell ref="D19:N19"/>
    <mergeCell ref="C23:F23"/>
  </mergeCells>
  <conditionalFormatting sqref="A10">
    <cfRule type="containsText" dxfId="13" priority="13" operator="containsText" text="No">
      <formula>NOT(ISERROR(SEARCH("No",A10)))</formula>
    </cfRule>
    <cfRule type="containsText" dxfId="12" priority="14" operator="containsText" text="Yes">
      <formula>NOT(ISERROR(SEARCH("Yes",A10)))</formula>
    </cfRule>
  </conditionalFormatting>
  <conditionalFormatting sqref="A13">
    <cfRule type="containsText" dxfId="11" priority="11" operator="containsText" text="No">
      <formula>NOT(ISERROR(SEARCH("No",A13)))</formula>
    </cfRule>
    <cfRule type="containsText" dxfId="10" priority="12" operator="containsText" text="Yes">
      <formula>NOT(ISERROR(SEARCH("Yes",A13)))</formula>
    </cfRule>
  </conditionalFormatting>
  <conditionalFormatting sqref="A15:A17 H27:M42">
    <cfRule type="containsText" dxfId="9" priority="6" operator="containsText" text="Yes">
      <formula>NOT(ISERROR(SEARCH("Yes",A15)))</formula>
    </cfRule>
  </conditionalFormatting>
  <conditionalFormatting sqref="A15:A17">
    <cfRule type="containsText" dxfId="8" priority="4" operator="containsText" text="No">
      <formula>NOT(ISERROR(SEARCH("No",A15)))</formula>
    </cfRule>
  </conditionalFormatting>
  <conditionalFormatting sqref="A21">
    <cfRule type="cellIs" dxfId="7" priority="1" operator="equal">
      <formula>"Yes"</formula>
    </cfRule>
  </conditionalFormatting>
  <conditionalFormatting sqref="A45">
    <cfRule type="containsText" dxfId="6" priority="18" operator="containsText" text="No">
      <formula>NOT(ISERROR(SEARCH("No",A45)))</formula>
    </cfRule>
    <cfRule type="containsText" dxfId="5" priority="19" operator="containsText" text="Yes">
      <formula>NOT(ISERROR(SEARCH("Yes",A45)))</formula>
    </cfRule>
  </conditionalFormatting>
  <conditionalFormatting sqref="G6 J6">
    <cfRule type="containsText" dxfId="4" priority="16" operator="containsText" text="Yes">
      <formula>NOT(ISERROR(SEARCH("Yes",G6)))</formula>
    </cfRule>
  </conditionalFormatting>
  <conditionalFormatting sqref="G23 F27:G42">
    <cfRule type="containsBlanks" dxfId="3" priority="5">
      <formula>LEN(TRIM(F23))=0</formula>
    </cfRule>
  </conditionalFormatting>
  <conditionalFormatting sqref="H16">
    <cfRule type="containsBlanks" dxfId="2" priority="7">
      <formula>LEN(TRIM(H16))=0</formula>
    </cfRule>
  </conditionalFormatting>
  <conditionalFormatting sqref="J6 G6:G7">
    <cfRule type="containsText" dxfId="1" priority="15" operator="containsText" text="No">
      <formula>NOT(ISERROR(SEARCH("No",G6)))</formula>
    </cfRule>
  </conditionalFormatting>
  <conditionalFormatting sqref="K15">
    <cfRule type="containsBlanks" dxfId="0" priority="2">
      <formula>LEN(TRIM(K15))=0</formula>
    </cfRule>
  </conditionalFormatting>
  <dataValidations count="3">
    <dataValidation type="list" allowBlank="1" showInputMessage="1" showErrorMessage="1" sqref="K15 H16" xr:uid="{00000000-0002-0000-0100-000000000000}">
      <formula1>Choice</formula1>
    </dataValidation>
    <dataValidation type="list" allowBlank="1" showInputMessage="1" showErrorMessage="1" sqref="C12 C44" xr:uid="{00000000-0002-0000-0100-000001000000}">
      <formula1>$Q$11:$Q$12</formula1>
    </dataValidation>
    <dataValidation type="list" allowBlank="1" showInputMessage="1" showErrorMessage="1" sqref="E21:E22" xr:uid="{5E219121-75AB-4C51-8109-4FF65973A08B}">
      <formula1>"Yes, No, N/A"</formula1>
    </dataValidation>
  </dataValidations>
  <pageMargins left="0.7" right="0.7" top="0.75" bottom="0.75" header="0.3" footer="0.3"/>
  <pageSetup scale="70" orientation="portrait" horizontalDpi="1200" verticalDpi="1200" r:id="rId1"/>
  <headerFooter>
    <oddHeader>&amp;R&amp;G</oddHeader>
    <oddFooter>&amp;C&amp;"-,Bold"INLTAP AWSC Worksheet&amp;"-,Regular"
Call 765-414-2164 for assistance.</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A2F7D4-EC95-4FAF-B51B-51405039140F}">
  <dimension ref="A1:K2"/>
  <sheetViews>
    <sheetView zoomScaleNormal="100" zoomScaleSheetLayoutView="120" workbookViewId="0">
      <selection activeCell="A3" sqref="A3"/>
    </sheetView>
  </sheetViews>
  <sheetFormatPr defaultRowHeight="15" x14ac:dyDescent="0.25"/>
  <cols>
    <col min="9" max="9" width="9.140625" customWidth="1"/>
  </cols>
  <sheetData>
    <row r="1" spans="1:11" s="97" customFormat="1" x14ac:dyDescent="0.25">
      <c r="A1" s="151" t="s">
        <v>98</v>
      </c>
      <c r="B1" s="151"/>
      <c r="C1" s="151"/>
      <c r="D1" s="151"/>
      <c r="E1" s="151"/>
      <c r="F1" s="151"/>
      <c r="G1" s="151"/>
      <c r="H1" s="151"/>
      <c r="I1" s="151"/>
      <c r="J1" s="151"/>
      <c r="K1" s="151"/>
    </row>
    <row r="2" spans="1:11" x14ac:dyDescent="0.25">
      <c r="A2" s="151"/>
      <c r="B2" s="151"/>
      <c r="C2" s="151"/>
      <c r="D2" s="151"/>
      <c r="E2" s="151"/>
      <c r="F2" s="151"/>
      <c r="G2" s="151"/>
      <c r="H2" s="151"/>
      <c r="I2" s="151"/>
      <c r="J2" s="151"/>
      <c r="K2" s="151"/>
    </row>
  </sheetData>
  <mergeCells count="1">
    <mergeCell ref="A1:K2"/>
  </mergeCells>
  <pageMargins left="0.7" right="0.7" top="0.75" bottom="0.75" header="0.3" footer="0.3"/>
  <pageSetup scale="89" orientation="portrait" r:id="rId1"/>
  <colBreaks count="1" manualBreakCount="1">
    <brk id="11" min="1" max="4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99CAD8-D905-4CB9-BDA3-2A3B49A2405E}">
  <dimension ref="A4:I32"/>
  <sheetViews>
    <sheetView workbookViewId="0">
      <selection activeCell="O10" sqref="O10"/>
    </sheetView>
  </sheetViews>
  <sheetFormatPr defaultRowHeight="15.75" x14ac:dyDescent="0.25"/>
  <cols>
    <col min="1" max="1" width="11.7109375" style="69" customWidth="1"/>
    <col min="2" max="2" width="12.42578125" style="70" customWidth="1"/>
    <col min="3" max="3" width="11.85546875" style="70" customWidth="1"/>
    <col min="4" max="4" width="12" style="70" customWidth="1"/>
    <col min="5" max="5" width="12.140625" style="70" customWidth="1"/>
    <col min="6" max="16384" width="9.140625" style="69"/>
  </cols>
  <sheetData>
    <row r="4" spans="1:9" x14ac:dyDescent="0.25">
      <c r="A4" s="71" t="s">
        <v>75</v>
      </c>
    </row>
    <row r="5" spans="1:9" ht="16.5" thickBot="1" x14ac:dyDescent="0.3"/>
    <row r="6" spans="1:9" ht="38.25" customHeight="1" x14ac:dyDescent="0.25">
      <c r="A6" s="72" t="s">
        <v>65</v>
      </c>
      <c r="B6" s="73" t="s">
        <v>66</v>
      </c>
      <c r="C6" s="73" t="s">
        <v>67</v>
      </c>
      <c r="D6" s="73" t="s">
        <v>68</v>
      </c>
      <c r="E6" s="74" t="s">
        <v>69</v>
      </c>
      <c r="F6" s="152" t="s">
        <v>72</v>
      </c>
      <c r="G6" s="154" t="s">
        <v>73</v>
      </c>
      <c r="I6" s="69" t="s">
        <v>28</v>
      </c>
    </row>
    <row r="7" spans="1:9" ht="31.5" x14ac:dyDescent="0.25">
      <c r="A7" s="75" t="s">
        <v>74</v>
      </c>
      <c r="B7" s="76" t="s">
        <v>70</v>
      </c>
      <c r="C7" s="76" t="s">
        <v>70</v>
      </c>
      <c r="D7" s="76" t="s">
        <v>70</v>
      </c>
      <c r="E7" s="77" t="s">
        <v>70</v>
      </c>
      <c r="F7" s="153"/>
      <c r="G7" s="155"/>
    </row>
    <row r="8" spans="1:9" ht="21" customHeight="1" x14ac:dyDescent="0.25">
      <c r="A8" s="78"/>
      <c r="B8" s="79"/>
      <c r="C8" s="79"/>
      <c r="D8" s="79"/>
      <c r="E8" s="80"/>
      <c r="F8" s="70">
        <f>C8+E8</f>
        <v>0</v>
      </c>
      <c r="G8" s="81">
        <f>B8+D8</f>
        <v>0</v>
      </c>
    </row>
    <row r="9" spans="1:9" ht="21" customHeight="1" x14ac:dyDescent="0.25">
      <c r="A9" s="82"/>
      <c r="B9" s="83"/>
      <c r="C9" s="83"/>
      <c r="D9" s="83"/>
      <c r="E9" s="84"/>
      <c r="F9" s="70">
        <f t="shared" ref="F9:F31" si="0">C9+E9</f>
        <v>0</v>
      </c>
      <c r="G9" s="81">
        <f t="shared" ref="G9:G31" si="1">B9+D9</f>
        <v>0</v>
      </c>
    </row>
    <row r="10" spans="1:9" ht="21" customHeight="1" x14ac:dyDescent="0.25">
      <c r="A10" s="82"/>
      <c r="B10" s="83"/>
      <c r="C10" s="83"/>
      <c r="D10" s="83"/>
      <c r="E10" s="84"/>
      <c r="F10" s="70">
        <f t="shared" si="0"/>
        <v>0</v>
      </c>
      <c r="G10" s="81">
        <f t="shared" si="1"/>
        <v>0</v>
      </c>
    </row>
    <row r="11" spans="1:9" ht="21" customHeight="1" x14ac:dyDescent="0.25">
      <c r="A11" s="82"/>
      <c r="B11" s="83"/>
      <c r="C11" s="83"/>
      <c r="D11" s="83"/>
      <c r="E11" s="84"/>
      <c r="F11" s="70">
        <f t="shared" si="0"/>
        <v>0</v>
      </c>
      <c r="G11" s="81">
        <f t="shared" si="1"/>
        <v>0</v>
      </c>
    </row>
    <row r="12" spans="1:9" ht="21" customHeight="1" x14ac:dyDescent="0.25">
      <c r="A12" s="82"/>
      <c r="B12" s="83"/>
      <c r="C12" s="83"/>
      <c r="D12" s="83"/>
      <c r="E12" s="84"/>
      <c r="F12" s="70">
        <f t="shared" si="0"/>
        <v>0</v>
      </c>
      <c r="G12" s="81">
        <f t="shared" si="1"/>
        <v>0</v>
      </c>
    </row>
    <row r="13" spans="1:9" ht="21" customHeight="1" x14ac:dyDescent="0.25">
      <c r="A13" s="82"/>
      <c r="B13" s="83"/>
      <c r="C13" s="83"/>
      <c r="D13" s="83"/>
      <c r="E13" s="84"/>
      <c r="F13" s="70">
        <f t="shared" si="0"/>
        <v>0</v>
      </c>
      <c r="G13" s="81">
        <f t="shared" si="1"/>
        <v>0</v>
      </c>
    </row>
    <row r="14" spans="1:9" ht="21" customHeight="1" x14ac:dyDescent="0.25">
      <c r="A14" s="82"/>
      <c r="B14" s="83"/>
      <c r="C14" s="83"/>
      <c r="D14" s="83"/>
      <c r="E14" s="84"/>
      <c r="F14" s="70">
        <f t="shared" si="0"/>
        <v>0</v>
      </c>
      <c r="G14" s="81">
        <f t="shared" si="1"/>
        <v>0</v>
      </c>
    </row>
    <row r="15" spans="1:9" ht="21" customHeight="1" x14ac:dyDescent="0.25">
      <c r="A15" s="82"/>
      <c r="B15" s="83"/>
      <c r="C15" s="83"/>
      <c r="D15" s="83"/>
      <c r="E15" s="84"/>
      <c r="F15" s="70">
        <f t="shared" si="0"/>
        <v>0</v>
      </c>
      <c r="G15" s="81">
        <f t="shared" si="1"/>
        <v>0</v>
      </c>
    </row>
    <row r="16" spans="1:9" ht="21" customHeight="1" x14ac:dyDescent="0.25">
      <c r="A16" s="82"/>
      <c r="B16" s="83"/>
      <c r="C16" s="83"/>
      <c r="D16" s="83"/>
      <c r="E16" s="84"/>
      <c r="F16" s="70">
        <f t="shared" si="0"/>
        <v>0</v>
      </c>
      <c r="G16" s="81">
        <f t="shared" si="1"/>
        <v>0</v>
      </c>
    </row>
    <row r="17" spans="1:7" ht="21" customHeight="1" x14ac:dyDescent="0.25">
      <c r="A17" s="82"/>
      <c r="B17" s="83"/>
      <c r="C17" s="83"/>
      <c r="D17" s="83"/>
      <c r="E17" s="84"/>
      <c r="F17" s="70">
        <f t="shared" si="0"/>
        <v>0</v>
      </c>
      <c r="G17" s="81">
        <f t="shared" si="1"/>
        <v>0</v>
      </c>
    </row>
    <row r="18" spans="1:7" ht="21" customHeight="1" x14ac:dyDescent="0.25">
      <c r="A18" s="82"/>
      <c r="B18" s="83"/>
      <c r="C18" s="83"/>
      <c r="D18" s="83"/>
      <c r="E18" s="84"/>
      <c r="F18" s="70">
        <f t="shared" si="0"/>
        <v>0</v>
      </c>
      <c r="G18" s="81">
        <f t="shared" si="1"/>
        <v>0</v>
      </c>
    </row>
    <row r="19" spans="1:7" ht="21" customHeight="1" x14ac:dyDescent="0.25">
      <c r="A19" s="85"/>
      <c r="B19" s="79"/>
      <c r="C19" s="79"/>
      <c r="D19" s="79"/>
      <c r="E19" s="80"/>
      <c r="F19" s="70">
        <f t="shared" si="0"/>
        <v>0</v>
      </c>
      <c r="G19" s="81">
        <f t="shared" si="1"/>
        <v>0</v>
      </c>
    </row>
    <row r="20" spans="1:7" ht="21" customHeight="1" x14ac:dyDescent="0.25">
      <c r="A20" s="82"/>
      <c r="B20" s="83"/>
      <c r="C20" s="83"/>
      <c r="D20" s="83"/>
      <c r="E20" s="84"/>
      <c r="F20" s="70">
        <f t="shared" si="0"/>
        <v>0</v>
      </c>
      <c r="G20" s="81">
        <f t="shared" si="1"/>
        <v>0</v>
      </c>
    </row>
    <row r="21" spans="1:7" ht="21" customHeight="1" x14ac:dyDescent="0.25">
      <c r="A21" s="82"/>
      <c r="B21" s="83"/>
      <c r="C21" s="83"/>
      <c r="D21" s="83"/>
      <c r="E21" s="84"/>
      <c r="F21" s="70">
        <f t="shared" si="0"/>
        <v>0</v>
      </c>
      <c r="G21" s="81">
        <f t="shared" si="1"/>
        <v>0</v>
      </c>
    </row>
    <row r="22" spans="1:7" ht="21" customHeight="1" x14ac:dyDescent="0.25">
      <c r="A22" s="82"/>
      <c r="B22" s="83"/>
      <c r="C22" s="83"/>
      <c r="D22" s="83"/>
      <c r="E22" s="84"/>
      <c r="F22" s="70">
        <f t="shared" si="0"/>
        <v>0</v>
      </c>
      <c r="G22" s="81">
        <f t="shared" si="1"/>
        <v>0</v>
      </c>
    </row>
    <row r="23" spans="1:7" ht="21" customHeight="1" x14ac:dyDescent="0.25">
      <c r="A23" s="82"/>
      <c r="B23" s="83"/>
      <c r="C23" s="83"/>
      <c r="D23" s="83"/>
      <c r="E23" s="84"/>
      <c r="F23" s="70">
        <f t="shared" si="0"/>
        <v>0</v>
      </c>
      <c r="G23" s="81">
        <f t="shared" si="1"/>
        <v>0</v>
      </c>
    </row>
    <row r="24" spans="1:7" ht="21" customHeight="1" x14ac:dyDescent="0.25">
      <c r="A24" s="82"/>
      <c r="B24" s="83"/>
      <c r="C24" s="83"/>
      <c r="D24" s="83"/>
      <c r="E24" s="84"/>
      <c r="F24" s="70">
        <f t="shared" si="0"/>
        <v>0</v>
      </c>
      <c r="G24" s="81">
        <f t="shared" si="1"/>
        <v>0</v>
      </c>
    </row>
    <row r="25" spans="1:7" ht="21" customHeight="1" x14ac:dyDescent="0.25">
      <c r="A25" s="82"/>
      <c r="B25" s="83"/>
      <c r="C25" s="83"/>
      <c r="D25" s="83"/>
      <c r="E25" s="84"/>
      <c r="F25" s="70">
        <f t="shared" si="0"/>
        <v>0</v>
      </c>
      <c r="G25" s="81">
        <f t="shared" si="1"/>
        <v>0</v>
      </c>
    </row>
    <row r="26" spans="1:7" ht="21" customHeight="1" x14ac:dyDescent="0.25">
      <c r="A26" s="82"/>
      <c r="B26" s="83"/>
      <c r="C26" s="83"/>
      <c r="D26" s="83"/>
      <c r="E26" s="84"/>
      <c r="F26" s="70">
        <f t="shared" si="0"/>
        <v>0</v>
      </c>
      <c r="G26" s="81">
        <f t="shared" si="1"/>
        <v>0</v>
      </c>
    </row>
    <row r="27" spans="1:7" ht="21" customHeight="1" x14ac:dyDescent="0.25">
      <c r="A27" s="82"/>
      <c r="B27" s="83"/>
      <c r="C27" s="83"/>
      <c r="D27" s="83"/>
      <c r="E27" s="84"/>
      <c r="F27" s="70">
        <f t="shared" si="0"/>
        <v>0</v>
      </c>
      <c r="G27" s="81">
        <f t="shared" si="1"/>
        <v>0</v>
      </c>
    </row>
    <row r="28" spans="1:7" ht="21" customHeight="1" x14ac:dyDescent="0.25">
      <c r="A28" s="82"/>
      <c r="B28" s="83"/>
      <c r="C28" s="83"/>
      <c r="D28" s="83"/>
      <c r="E28" s="84"/>
      <c r="F28" s="70">
        <f t="shared" si="0"/>
        <v>0</v>
      </c>
      <c r="G28" s="81">
        <f t="shared" si="1"/>
        <v>0</v>
      </c>
    </row>
    <row r="29" spans="1:7" ht="21" customHeight="1" x14ac:dyDescent="0.25">
      <c r="A29" s="82"/>
      <c r="B29" s="83"/>
      <c r="C29" s="83"/>
      <c r="D29" s="83"/>
      <c r="E29" s="84"/>
      <c r="F29" s="70">
        <f t="shared" si="0"/>
        <v>0</v>
      </c>
      <c r="G29" s="81">
        <f t="shared" si="1"/>
        <v>0</v>
      </c>
    </row>
    <row r="30" spans="1:7" ht="21" customHeight="1" x14ac:dyDescent="0.25">
      <c r="A30" s="82"/>
      <c r="B30" s="83"/>
      <c r="C30" s="83"/>
      <c r="D30" s="83"/>
      <c r="E30" s="84"/>
      <c r="F30" s="70">
        <f t="shared" si="0"/>
        <v>0</v>
      </c>
      <c r="G30" s="81">
        <f t="shared" si="1"/>
        <v>0</v>
      </c>
    </row>
    <row r="31" spans="1:7" ht="21" customHeight="1" x14ac:dyDescent="0.25">
      <c r="A31" s="82"/>
      <c r="B31" s="83"/>
      <c r="C31" s="83"/>
      <c r="D31" s="83"/>
      <c r="E31" s="84"/>
      <c r="F31" s="70">
        <f t="shared" si="0"/>
        <v>0</v>
      </c>
      <c r="G31" s="81">
        <f t="shared" si="1"/>
        <v>0</v>
      </c>
    </row>
    <row r="32" spans="1:7" s="91" customFormat="1" ht="23.25" customHeight="1" thickBot="1" x14ac:dyDescent="0.3">
      <c r="A32" s="86" t="s">
        <v>71</v>
      </c>
      <c r="B32" s="87">
        <f>SUM(B8:B31)</f>
        <v>0</v>
      </c>
      <c r="C32" s="87">
        <f t="shared" ref="C32:E32" si="2">SUM(C8:C31)</f>
        <v>0</v>
      </c>
      <c r="D32" s="87">
        <f t="shared" si="2"/>
        <v>0</v>
      </c>
      <c r="E32" s="88">
        <f t="shared" si="2"/>
        <v>0</v>
      </c>
      <c r="F32" s="89" t="s">
        <v>28</v>
      </c>
      <c r="G32" s="90" t="s">
        <v>28</v>
      </c>
    </row>
  </sheetData>
  <mergeCells count="2">
    <mergeCell ref="F6:F7"/>
    <mergeCell ref="G6:G7"/>
  </mergeCells>
  <pageMargins left="0.7" right="0.7" top="0.75" bottom="0.75" header="0.3" footer="0.3"/>
  <pageSetup orientation="portrait" horizontalDpi="1200" verticalDpi="1200" r:id="rId1"/>
  <headerFooter>
    <oddHeader>&amp;R&amp;G</oddHeader>
    <oddFooter>&amp;C&amp;"-,Bold"INLTAP AWSC Worksheet&amp;"-,Regular"
Call 765-414-2164 for assistance.</oddFoot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84F54288C657724180ED1312F00F45E4" ma:contentTypeVersion="1" ma:contentTypeDescription="Create a new document." ma:contentTypeScope="" ma:versionID="497c95b2368c8af117c8dcf77339d23a">
  <xsd:schema xmlns:xsd="http://www.w3.org/2001/XMLSchema" xmlns:xs="http://www.w3.org/2001/XMLSchema" xmlns:p="http://schemas.microsoft.com/office/2006/metadata/properties" xmlns:ns2="a8b72882-1d02-4704-8464-4e9c6e9dc531" targetNamespace="http://schemas.microsoft.com/office/2006/metadata/properties" ma:root="true" ma:fieldsID="bdba2612be67019c42ca9ed5b3324280" ns2:_="">
    <xsd:import namespace="a8b72882-1d02-4704-8464-4e9c6e9dc531"/>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8b72882-1d02-4704-8464-4e9c6e9dc531"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B64137D-FCE5-4D3F-BBE9-2138108D0FE6}">
  <ds:schemaRefs>
    <ds:schemaRef ds:uri="http://schemas.microsoft.com/office/2006/metadata/properties"/>
    <ds:schemaRef ds:uri="http://schemas.microsoft.com/office/2006/documentManagement/types"/>
    <ds:schemaRef ds:uri="http://purl.org/dc/elements/1.1/"/>
    <ds:schemaRef ds:uri="http://purl.org/dc/terms/"/>
    <ds:schemaRef ds:uri="http://purl.org/dc/dcmitype/"/>
    <ds:schemaRef ds:uri="http://schemas.microsoft.com/office/infopath/2007/PartnerControls"/>
    <ds:schemaRef ds:uri="http://schemas.openxmlformats.org/package/2006/metadata/core-properties"/>
    <ds:schemaRef ds:uri="a8b72882-1d02-4704-8464-4e9c6e9dc531"/>
    <ds:schemaRef ds:uri="http://www.w3.org/XML/1998/namespace"/>
  </ds:schemaRefs>
</ds:datastoreItem>
</file>

<file path=customXml/itemProps2.xml><?xml version="1.0" encoding="utf-8"?>
<ds:datastoreItem xmlns:ds="http://schemas.openxmlformats.org/officeDocument/2006/customXml" ds:itemID="{720C67AD-2DF2-45BC-BC57-7B4869F356AC}">
  <ds:schemaRefs>
    <ds:schemaRef ds:uri="http://schemas.microsoft.com/sharepoint/v3/contenttype/forms"/>
  </ds:schemaRefs>
</ds:datastoreItem>
</file>

<file path=customXml/itemProps3.xml><?xml version="1.0" encoding="utf-8"?>
<ds:datastoreItem xmlns:ds="http://schemas.openxmlformats.org/officeDocument/2006/customXml" ds:itemID="{CE2CDD1A-6E68-485E-B871-40FF8A02AE2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8b72882-1d02-4704-8464-4e9c6e9dc53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Worksheets</vt:lpstr>
      </vt:variant>
      <vt:variant>
        <vt:i4>4</vt:i4>
      </vt:variant>
      <vt:variant>
        <vt:lpstr>Named Ranges</vt:lpstr>
      </vt:variant>
      <vt:variant>
        <vt:i4>7</vt:i4>
      </vt:variant>
    </vt:vector>
  </HeadingPairs>
  <TitlesOfParts>
    <vt:vector size="11" baseType="lpstr">
      <vt:lpstr>Guidance</vt:lpstr>
      <vt:lpstr>Worksheet</vt:lpstr>
      <vt:lpstr>IDM Figure 46-10G</vt:lpstr>
      <vt:lpstr>Data</vt:lpstr>
      <vt:lpstr>Choice</vt:lpstr>
      <vt:lpstr>Guidance!Print_Area</vt:lpstr>
      <vt:lpstr>'IDM Figure 46-10G'!Print_Area</vt:lpstr>
      <vt:lpstr>Worksheet!Print_Area</vt:lpstr>
      <vt:lpstr>Guidance!section2B07</vt:lpstr>
      <vt:lpstr>Guidance!section2B07_para03</vt:lpstr>
      <vt:lpstr>Guidance!section2B07_para05</vt:lpstr>
    </vt:vector>
  </TitlesOfParts>
  <Manager/>
  <Company>Wisconsin Department of Transportation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DOTKMS</dc:creator>
  <cp:keywords/>
  <dc:description/>
  <cp:lastModifiedBy>lslusher</cp:lastModifiedBy>
  <cp:lastPrinted>2025-06-03T23:00:19Z</cp:lastPrinted>
  <dcterms:created xsi:type="dcterms:W3CDTF">2015-01-05T19:49:51Z</dcterms:created>
  <dcterms:modified xsi:type="dcterms:W3CDTF">2025-06-03T23:03:29Z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0x01010084F54288C657724180ED1312F00F45E4</vt:lpwstr>
  </property>
  <property fmtid="{D5CDD505-2E9C-101B-9397-08002B2CF9AE}" pid="3" name="MSIP_Label_f7606f69-b0ae-4874-be30-7d43a3c7be10_Enabled">
    <vt:lpwstr>true</vt:lpwstr>
  </property>
  <property fmtid="{D5CDD505-2E9C-101B-9397-08002B2CF9AE}" pid="4" name="MSIP_Label_f7606f69-b0ae-4874-be30-7d43a3c7be10_SetDate">
    <vt:lpwstr>2025-05-14T20:31:06Z</vt:lpwstr>
  </property>
  <property fmtid="{D5CDD505-2E9C-101B-9397-08002B2CF9AE}" pid="5" name="MSIP_Label_f7606f69-b0ae-4874-be30-7d43a3c7be10_Method">
    <vt:lpwstr>Standard</vt:lpwstr>
  </property>
  <property fmtid="{D5CDD505-2E9C-101B-9397-08002B2CF9AE}" pid="6" name="MSIP_Label_f7606f69-b0ae-4874-be30-7d43a3c7be10_Name">
    <vt:lpwstr>defa4170-0d19-0005-0001-bc88714345d2</vt:lpwstr>
  </property>
  <property fmtid="{D5CDD505-2E9C-101B-9397-08002B2CF9AE}" pid="7" name="MSIP_Label_f7606f69-b0ae-4874-be30-7d43a3c7be10_SiteId">
    <vt:lpwstr>4130bd39-7c53-419c-b1e5-8758d6d63f21</vt:lpwstr>
  </property>
  <property fmtid="{D5CDD505-2E9C-101B-9397-08002B2CF9AE}" pid="8" name="MSIP_Label_f7606f69-b0ae-4874-be30-7d43a3c7be10_ActionId">
    <vt:lpwstr>eab8d123-e7b8-4933-ba6f-b0f646d825a1</vt:lpwstr>
  </property>
  <property fmtid="{D5CDD505-2E9C-101B-9397-08002B2CF9AE}" pid="9" name="MSIP_Label_f7606f69-b0ae-4874-be30-7d43a3c7be10_ContentBits">
    <vt:lpwstr>0</vt:lpwstr>
  </property>
</Properties>
</file>