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eneral\OIR\Surveys\Common Data Set\2013-14\"/>
    </mc:Choice>
  </mc:AlternateContent>
  <bookViews>
    <workbookView xWindow="0" yWindow="0" windowWidth="24000" windowHeight="1036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62913"/>
</workbook>
</file>

<file path=xl/calcChain.xml><?xml version="1.0" encoding="utf-8"?>
<calcChain xmlns="http://schemas.openxmlformats.org/spreadsheetml/2006/main">
  <c r="H30" i="9" l="1"/>
  <c r="H29" i="9"/>
  <c r="H23" i="9"/>
  <c r="H24" i="9"/>
  <c r="H25" i="9"/>
  <c r="H26" i="9"/>
  <c r="H27" i="9"/>
  <c r="H22" i="9"/>
  <c r="F45" i="8"/>
  <c r="E45" i="8"/>
  <c r="D45" i="8"/>
  <c r="F44" i="8"/>
  <c r="E44" i="8"/>
  <c r="D44" i="8"/>
  <c r="F43" i="8"/>
  <c r="E43" i="8"/>
  <c r="D43" i="8"/>
  <c r="F42" i="8"/>
  <c r="E42" i="8"/>
  <c r="D42" i="8"/>
  <c r="F41" i="8"/>
  <c r="E41" i="8"/>
  <c r="D41" i="8"/>
  <c r="F28" i="8"/>
  <c r="E28" i="8"/>
  <c r="E23" i="8"/>
  <c r="F22" i="8"/>
  <c r="F25" i="8" s="1"/>
  <c r="E22" i="8"/>
  <c r="E25" i="8" s="1"/>
  <c r="F20" i="8"/>
  <c r="F19" i="8"/>
  <c r="E19" i="8"/>
  <c r="F18" i="8"/>
  <c r="E18" i="8"/>
  <c r="F17" i="8"/>
  <c r="E17" i="8"/>
  <c r="F16" i="8"/>
  <c r="E16" i="8"/>
  <c r="E20" i="8" l="1"/>
  <c r="D45" i="10"/>
  <c r="E45" i="10"/>
  <c r="C45" i="10"/>
  <c r="E12" i="5"/>
  <c r="D12" i="5"/>
  <c r="C12" i="5"/>
  <c r="D186" i="3"/>
  <c r="E168" i="3"/>
  <c r="D168" i="3"/>
  <c r="C168" i="3"/>
  <c r="E160" i="3"/>
  <c r="D160" i="3"/>
  <c r="C160" i="3"/>
  <c r="F95" i="2"/>
  <c r="F83" i="2"/>
  <c r="F73" i="2"/>
  <c r="F69" i="2"/>
  <c r="F62" i="2"/>
  <c r="F58" i="2"/>
  <c r="F33" i="2"/>
  <c r="E33" i="2"/>
  <c r="D33" i="2"/>
  <c r="F17" i="2"/>
  <c r="E17" i="2"/>
  <c r="D17" i="2"/>
  <c r="C17" i="2"/>
  <c r="F10" i="2"/>
  <c r="F12" i="2" s="1"/>
  <c r="E10" i="2"/>
  <c r="E12" i="2" s="1"/>
  <c r="D10" i="2"/>
  <c r="D12" i="2" s="1"/>
  <c r="C10" i="2"/>
  <c r="C12" i="2" s="1"/>
  <c r="F74" i="2" l="1"/>
  <c r="F19" i="2"/>
  <c r="F63" i="2"/>
  <c r="F18" i="2"/>
  <c r="F20" i="2" s="1"/>
  <c r="J51" i="9"/>
  <c r="J48" i="9"/>
</calcChain>
</file>

<file path=xl/sharedStrings.xml><?xml version="1.0" encoding="utf-8"?>
<sst xmlns="http://schemas.openxmlformats.org/spreadsheetml/2006/main" count="1893" uniqueCount="1055">
  <si>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</si>
  <si>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</si>
  <si>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</si>
  <si>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</si>
  <si>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</si>
  <si>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</si>
  <si>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</si>
  <si>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</si>
  <si>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</si>
  <si>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</si>
  <si>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</si>
  <si>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</si>
  <si>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</si>
  <si>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</si>
  <si>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</si>
  <si>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</si>
  <si>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</si>
  <si>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</si>
  <si>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</si>
  <si>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</si>
  <si>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</si>
  <si>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</si>
  <si>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</si>
  <si>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</si>
  <si>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</si>
  <si>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</si>
  <si>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</si>
  <si>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</si>
  <si>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</si>
  <si>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</si>
  <si>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</si>
  <si>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</si>
  <si>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</si>
  <si>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</si>
  <si>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</si>
  <si>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</si>
  <si>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</si>
  <si>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</si>
  <si>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</si>
  <si>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</si>
  <si>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</si>
  <si>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</si>
  <si>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</si>
  <si>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</si>
  <si>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</si>
  <si>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</si>
  <si>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</si>
  <si>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</si>
  <si>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</si>
  <si>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</si>
  <si>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</si>
  <si>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</si>
  <si>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</si>
  <si>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</si>
  <si>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</si>
  <si>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</si>
  <si>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</si>
  <si>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</si>
  <si>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</si>
  <si>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</si>
  <si>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</si>
  <si>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</si>
  <si>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</si>
  <si>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</si>
  <si>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</si>
  <si>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</si>
  <si>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</si>
  <si>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</si>
  <si>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</si>
  <si>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</si>
  <si>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</si>
  <si>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</si>
  <si>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</si>
  <si>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</si>
  <si>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</si>
  <si>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</si>
  <si>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</si>
  <si>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</si>
  <si>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</si>
  <si>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</si>
  <si>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</si>
  <si>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</si>
  <si>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</si>
  <si>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</si>
  <si>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</si>
  <si>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</si>
  <si>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</si>
  <si>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</si>
  <si>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</si>
  <si>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</si>
  <si>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</si>
  <si>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</si>
  <si>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</si>
  <si>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</si>
  <si>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</si>
  <si>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</si>
  <si>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</si>
  <si>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</si>
  <si>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</si>
  <si>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</si>
  <si>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</si>
  <si>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</si>
  <si>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</si>
  <si>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</si>
  <si>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</si>
  <si>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</si>
  <si>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</si>
  <si>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</si>
  <si>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</si>
  <si>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</si>
  <si>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</si>
  <si>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</si>
  <si>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</si>
  <si>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</si>
  <si>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</si>
  <si>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</si>
  <si>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</si>
  <si>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</si>
  <si>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</si>
  <si>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</si>
  <si>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</si>
  <si>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</si>
  <si>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</si>
  <si>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</si>
  <si>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</si>
  <si>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</si>
  <si>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</si>
  <si>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</si>
  <si>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</si>
  <si>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</si>
  <si>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</si>
  <si>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</si>
  <si>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</si>
  <si>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</si>
  <si>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</si>
  <si>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Undergraduate Class Size</t>
  </si>
  <si>
    <t>CLASS SECTIONS</t>
  </si>
  <si>
    <t>2-9</t>
  </si>
  <si>
    <t>10-19</t>
  </si>
  <si>
    <t>20-29</t>
  </si>
  <si>
    <t>30-39</t>
  </si>
  <si>
    <t>40-49</t>
  </si>
  <si>
    <t>50-99</t>
  </si>
  <si>
    <t>100+</t>
  </si>
  <si>
    <t>CLASS SUB-SECTIONS</t>
  </si>
  <si>
    <t>I1</t>
  </si>
  <si>
    <t>I2</t>
  </si>
  <si>
    <t>I3</t>
  </si>
  <si>
    <t>Student to Faculty Ratio</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</si>
  <si>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</si>
  <si>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</si>
  <si>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</si>
  <si>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</si>
  <si>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</si>
  <si>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</si>
  <si>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</si>
  <si>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</si>
  <si>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</si>
  <si>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</si>
  <si>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</si>
  <si>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</si>
  <si>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</si>
  <si>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</si>
  <si>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</si>
  <si>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</si>
  <si>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</si>
  <si>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</si>
  <si>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</si>
  <si>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</si>
  <si>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</si>
  <si>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</si>
  <si>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</si>
  <si>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</si>
  <si>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</si>
  <si>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</si>
  <si>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</si>
  <si>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</si>
  <si>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</si>
  <si>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</si>
  <si>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</si>
  <si>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</si>
  <si>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</si>
  <si>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</si>
  <si>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</si>
  <si>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</si>
  <si>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</si>
  <si>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</si>
  <si>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</si>
  <si>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</si>
  <si>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</si>
  <si>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</si>
  <si>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</si>
  <si>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</si>
  <si>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</si>
  <si>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</si>
  <si>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</si>
  <si>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</si>
  <si>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</si>
  <si>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Men</t>
  </si>
  <si>
    <t>Women</t>
  </si>
  <si>
    <t>Undergraduates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</si>
  <si>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</si>
  <si>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</si>
  <si>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</si>
  <si>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</si>
  <si>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</si>
  <si>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</si>
  <si>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</si>
  <si>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</si>
  <si>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</si>
  <si>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</si>
  <si>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</si>
  <si>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</si>
  <si>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</si>
  <si>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</si>
  <si>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</si>
  <si>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</si>
  <si>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</si>
  <si>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</si>
  <si>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</si>
  <si>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</si>
  <si>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</si>
  <si>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</si>
  <si>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</si>
  <si>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</si>
  <si>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</si>
  <si>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</si>
  <si>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</si>
  <si>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</si>
  <si>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</si>
  <si>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</si>
  <si>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</si>
  <si>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</si>
  <si>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</si>
  <si>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</si>
  <si>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</si>
  <si>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</si>
  <si>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</si>
  <si>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</si>
  <si>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</si>
  <si>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</si>
  <si>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</si>
  <si>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</si>
  <si>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</si>
  <si>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</si>
  <si>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</si>
  <si>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</si>
  <si>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</si>
  <si>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</si>
  <si>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</si>
  <si>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</si>
  <si>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</si>
  <si>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</si>
  <si>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</si>
  <si>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</si>
  <si>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</si>
  <si>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</si>
  <si>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</si>
  <si>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</si>
  <si>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</si>
  <si>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</si>
  <si>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</si>
  <si>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</si>
  <si>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</si>
  <si>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</si>
  <si>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</si>
  <si>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</si>
  <si>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</si>
  <si>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</si>
  <si>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</si>
  <si>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</si>
  <si>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</si>
  <si>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</si>
  <si>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</si>
  <si>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</si>
  <si>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</si>
  <si>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</si>
  <si>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</si>
  <si>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</si>
  <si>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</si>
  <si>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</si>
  <si>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</si>
  <si>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</si>
  <si>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</si>
  <si>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</si>
  <si>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</si>
  <si>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</si>
  <si>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</si>
  <si>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</si>
  <si>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</si>
  <si>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</si>
  <si>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</si>
  <si>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</si>
  <si>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</si>
  <si>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</si>
  <si>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</si>
  <si>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</si>
  <si>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</si>
  <si>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</si>
  <si>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</si>
  <si>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</si>
  <si>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</si>
  <si>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</si>
  <si>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</si>
  <si>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</si>
  <si>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</si>
  <si>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</si>
  <si>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</si>
  <si>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</si>
  <si>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</si>
  <si>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</si>
  <si>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</si>
  <si>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</si>
  <si>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</si>
  <si>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</si>
  <si>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</si>
  <si>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</si>
  <si>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</si>
  <si>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</si>
  <si>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</si>
  <si>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</si>
  <si>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</si>
  <si>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</si>
  <si>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</si>
  <si>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</si>
  <si>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</si>
  <si>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</si>
  <si>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</si>
  <si>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</si>
  <si>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</si>
  <si>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G6</t>
  </si>
  <si>
    <t>H. FINANCIAL AID</t>
  </si>
  <si>
    <t>Aid Awarded to Enrolled Undergraduates</t>
  </si>
  <si>
    <t>Scholarships/Grants</t>
  </si>
  <si>
    <t>Federal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</si>
  <si>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</si>
  <si>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</si>
  <si>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</si>
  <si>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</si>
  <si>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</si>
  <si>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</si>
  <si>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</si>
  <si>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</si>
  <si>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</si>
  <si>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</si>
  <si>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</si>
  <si>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</si>
  <si>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</si>
  <si>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</si>
  <si>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</si>
  <si>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</si>
  <si>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</si>
  <si>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</si>
  <si>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</si>
  <si>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</si>
  <si>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</si>
  <si>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</si>
  <si>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</si>
  <si>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</si>
  <si>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</si>
  <si>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</si>
  <si>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</si>
  <si>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</si>
  <si>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</si>
  <si>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</si>
  <si>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</si>
  <si>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</si>
  <si>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</si>
  <si>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</si>
  <si>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</si>
  <si>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</si>
  <si>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</si>
  <si>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</si>
  <si>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</si>
  <si>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</si>
  <si>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</si>
  <si>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</si>
  <si>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</si>
  <si>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</si>
  <si>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</si>
  <si>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</si>
  <si>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</si>
  <si>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</si>
  <si>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</si>
  <si>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</si>
  <si>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</si>
  <si>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</si>
  <si>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</si>
  <si>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</si>
  <si>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</si>
  <si>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</si>
  <si>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</si>
  <si>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</si>
  <si>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</si>
  <si>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</si>
  <si>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</si>
  <si>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</si>
  <si>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</si>
  <si>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</si>
  <si>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</si>
  <si>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</si>
  <si>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</si>
  <si>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</si>
  <si>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</si>
  <si>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</si>
  <si>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</si>
  <si>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</si>
  <si>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</si>
  <si>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</si>
  <si>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</si>
  <si>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</si>
  <si>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</si>
  <si>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</si>
  <si>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</si>
  <si>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</si>
  <si>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</si>
  <si>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</si>
  <si>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</si>
  <si>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</si>
  <si>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</si>
  <si>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</si>
  <si>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</si>
  <si>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</si>
  <si>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</si>
  <si>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</si>
  <si>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</si>
  <si>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</si>
  <si>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</si>
  <si>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</si>
  <si>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</si>
  <si>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</si>
  <si>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</si>
  <si>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</si>
  <si>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</si>
  <si>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</si>
  <si>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</si>
  <si>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</si>
  <si>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</si>
  <si>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</si>
  <si>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</si>
  <si>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</si>
  <si>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</si>
  <si>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</si>
  <si>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</si>
  <si>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</si>
  <si>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</si>
  <si>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</si>
  <si>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</si>
  <si>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</si>
  <si>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</si>
  <si>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</si>
  <si>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</si>
  <si>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Full-time
Undergrad
(Incl. Fresh.)</t>
  </si>
  <si>
    <t>Less Than
Full-time
Undergrad</t>
  </si>
  <si>
    <t>H2A</t>
  </si>
  <si>
    <t>Doctoral degree
research/scholarship</t>
  </si>
  <si>
    <t>Doctoral degree –
professional practice</t>
  </si>
  <si>
    <t>Doctoral degree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</si>
  <si>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</si>
  <si>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</si>
  <si>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</si>
  <si>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</si>
  <si>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</si>
  <si>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</si>
  <si>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</si>
  <si>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</si>
  <si>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</si>
  <si>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</si>
  <si>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</si>
  <si>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</si>
  <si>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</si>
  <si>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</si>
  <si>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</si>
  <si>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</si>
  <si>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</si>
  <si>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</si>
  <si>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</si>
  <si>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</si>
  <si>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</si>
  <si>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</si>
  <si>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</si>
  <si>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</si>
  <si>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</si>
  <si>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</si>
  <si>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</si>
  <si>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</si>
  <si>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</si>
  <si>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</si>
  <si>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</si>
  <si>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</si>
  <si>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</si>
  <si>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</si>
  <si>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</si>
  <si>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</si>
  <si>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</si>
  <si>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</si>
  <si>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</si>
  <si>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</si>
  <si>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</si>
  <si>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</si>
  <si>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</si>
  <si>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</si>
  <si>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</si>
  <si>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</si>
  <si>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</si>
  <si>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</si>
  <si>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</si>
  <si>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</si>
  <si>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</si>
  <si>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</si>
  <si>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</si>
  <si>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</si>
  <si>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</si>
  <si>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</si>
  <si>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</si>
  <si>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</si>
  <si>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</si>
  <si>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</si>
  <si>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</si>
  <si>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</si>
  <si>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</si>
  <si>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</si>
  <si>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</si>
  <si>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</si>
  <si>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</si>
  <si>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</si>
  <si>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</si>
  <si>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</si>
  <si>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</si>
  <si>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</si>
  <si>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</si>
  <si>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</si>
  <si>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</si>
  <si>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</si>
  <si>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</si>
  <si>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</si>
  <si>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</si>
  <si>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</si>
  <si>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</si>
  <si>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</si>
  <si>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</si>
  <si>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</si>
  <si>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</si>
  <si>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</si>
  <si>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</si>
  <si>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</si>
  <si>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</si>
  <si>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</si>
  <si>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</si>
  <si>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</si>
  <si>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</si>
  <si>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</si>
  <si>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</si>
  <si>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</si>
  <si>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</si>
  <si>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</si>
  <si>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</si>
  <si>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</si>
  <si>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</si>
  <si>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</si>
  <si>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</si>
  <si>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</si>
  <si>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</si>
  <si>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</si>
  <si>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</si>
  <si>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</si>
  <si>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</si>
  <si>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</si>
  <si>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</si>
  <si>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</si>
  <si>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</si>
  <si>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</si>
  <si>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</si>
  <si>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</si>
  <si>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</si>
  <si>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</si>
  <si>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</si>
  <si>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</si>
  <si>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</si>
  <si>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</si>
  <si>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</si>
  <si>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</si>
  <si>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</si>
  <si>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</si>
  <si>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</si>
  <si>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</si>
  <si>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</si>
  <si>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</si>
  <si>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</si>
  <si>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</si>
  <si>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</si>
  <si>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</si>
  <si>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</si>
  <si>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</si>
  <si>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</si>
  <si>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</si>
  <si>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</si>
  <si>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</si>
  <si>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</si>
  <si>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</si>
  <si>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</si>
  <si>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</si>
  <si>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</si>
  <si>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</si>
  <si>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</si>
  <si>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</si>
  <si>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</si>
  <si>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</si>
  <si>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</si>
  <si>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</si>
  <si>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</si>
  <si>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</si>
  <si>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</si>
  <si>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</si>
  <si>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</si>
  <si>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</si>
  <si>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</si>
  <si>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</si>
  <si>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</si>
  <si>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</si>
  <si>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</si>
  <si>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</si>
  <si>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</si>
  <si>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</si>
  <si>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</si>
  <si>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</si>
  <si>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</si>
  <si>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</si>
  <si>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</si>
  <si>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</si>
  <si>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</si>
  <si>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</si>
  <si>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</si>
  <si>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</si>
  <si>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</si>
  <si>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</si>
  <si>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</si>
  <si>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</si>
  <si>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</si>
  <si>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</si>
  <si>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</si>
  <si>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</si>
  <si>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</si>
  <si>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</si>
  <si>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</si>
  <si>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</si>
  <si>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</si>
  <si>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</si>
  <si>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</si>
  <si>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</si>
  <si>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</si>
  <si>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</si>
  <si>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</si>
  <si>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</si>
  <si>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</si>
  <si>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</si>
  <si>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</si>
  <si>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</si>
  <si>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</si>
  <si>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</si>
  <si>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</si>
  <si>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</si>
  <si>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</si>
  <si>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</si>
  <si>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</si>
  <si>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</si>
  <si>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</si>
  <si>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</si>
  <si>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</si>
  <si>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</si>
  <si>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</si>
  <si>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</si>
  <si>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</si>
  <si>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</si>
  <si>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</si>
  <si>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</si>
  <si>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</si>
  <si>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</si>
  <si>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</si>
  <si>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</si>
  <si>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</si>
  <si>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</si>
  <si>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</si>
  <si>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</si>
  <si>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</si>
  <si>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</si>
  <si>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</si>
  <si>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</si>
  <si>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</si>
  <si>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</si>
  <si>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</si>
  <si>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</si>
  <si>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</si>
  <si>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</si>
  <si>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</si>
  <si>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</si>
  <si>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</si>
  <si>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</si>
  <si>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</si>
  <si>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</si>
  <si>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</si>
  <si>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</si>
  <si>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</si>
  <si>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</si>
  <si>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</si>
  <si>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</si>
  <si>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</si>
  <si>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</si>
  <si>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</si>
  <si>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</si>
  <si>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</si>
  <si>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</si>
  <si>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</si>
  <si>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</si>
  <si>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</si>
  <si>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</si>
  <si>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</si>
  <si>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</si>
  <si>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</si>
  <si>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</si>
  <si>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</si>
  <si>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</si>
  <si>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</si>
  <si>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</si>
  <si>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</si>
  <si>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</si>
  <si>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</si>
  <si>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</si>
  <si>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</si>
  <si>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</si>
  <si>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</si>
  <si>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</si>
  <si>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</si>
  <si>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</si>
  <si>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</si>
  <si>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</si>
  <si>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</si>
  <si>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</si>
  <si>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</si>
  <si>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</si>
  <si>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</si>
  <si>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</si>
  <si>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</si>
  <si>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</si>
  <si>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</si>
  <si>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</si>
  <si>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</si>
  <si>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</si>
  <si>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</si>
  <si>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</si>
  <si>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</si>
  <si>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</si>
  <si>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</si>
  <si>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</si>
  <si>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</si>
  <si>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</si>
  <si>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</si>
  <si>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</si>
  <si>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</si>
  <si>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</si>
  <si>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</si>
  <si>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</si>
  <si>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</si>
  <si>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</si>
  <si>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</si>
  <si>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</si>
  <si>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</si>
  <si>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</si>
  <si>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</si>
  <si>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</si>
  <si>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</si>
  <si>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</si>
  <si>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</si>
  <si>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</si>
  <si>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</si>
  <si>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</si>
  <si>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</si>
  <si>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</si>
  <si>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</si>
  <si>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</si>
  <si>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</si>
  <si>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</si>
  <si>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</si>
  <si>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</si>
  <si>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Indicate notification dates for first-year (freshman) students (answer a or b):</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</si>
  <si>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</si>
  <si>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</si>
  <si>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</si>
  <si>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</si>
  <si>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</si>
  <si>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</si>
  <si>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</si>
  <si>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</si>
  <si>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</si>
  <si>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</si>
  <si>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</si>
  <si>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</si>
  <si>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</si>
  <si>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</si>
  <si>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</si>
  <si>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</si>
  <si>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</si>
  <si>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</si>
  <si>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</si>
  <si>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</si>
  <si>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</si>
  <si>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</si>
  <si>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</si>
  <si>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</si>
  <si>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</si>
  <si>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</si>
  <si>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</si>
  <si>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</si>
  <si>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</si>
  <si>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</si>
  <si>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</si>
  <si>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</si>
  <si>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</si>
  <si>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</si>
  <si>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</si>
  <si>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</si>
  <si>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</si>
  <si>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</si>
  <si>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</si>
  <si>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</si>
  <si>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</si>
  <si>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</si>
  <si>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</si>
  <si>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</si>
  <si>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</si>
  <si>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</si>
  <si>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</si>
  <si>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</si>
  <si>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</si>
  <si>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</si>
  <si>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</si>
  <si>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</si>
  <si>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</si>
  <si>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</si>
  <si>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</si>
  <si>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</si>
  <si>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</si>
  <si>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</si>
  <si>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</si>
  <si>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</si>
  <si>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</si>
  <si>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</si>
  <si>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</si>
  <si>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</si>
  <si>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</si>
  <si>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</si>
  <si>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</si>
  <si>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</si>
  <si>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</si>
  <si>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</si>
  <si>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</si>
  <si>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</si>
  <si>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</si>
  <si>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</si>
  <si>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</si>
  <si>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</si>
  <si>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</si>
  <si>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</si>
  <si>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</si>
  <si>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</si>
  <si>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</si>
  <si>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</si>
  <si>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</si>
  <si>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</si>
  <si>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</si>
  <si>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</si>
  <si>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</si>
  <si>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</si>
  <si>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</si>
  <si>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</si>
  <si>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</si>
  <si>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</si>
  <si>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</si>
  <si>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</si>
  <si>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</si>
  <si>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</si>
  <si>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</si>
  <si>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</si>
  <si>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</si>
  <si>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</si>
  <si>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</si>
  <si>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</si>
  <si>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</si>
  <si>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admissions@purdue.edu</t>
  </si>
  <si>
    <t>x</t>
  </si>
  <si>
    <t>X</t>
  </si>
  <si>
    <r>
      <t xml:space="preserve">Do you have an open admission policy, under which virtually all secondary school graduates or students with GED equivalency diplomas are admitted without regard to academic record, test scores, or other qualifications?  If so, check which applies: </t>
    </r>
    <r>
      <rPr>
        <sz val="10"/>
        <color theme="5" tint="-0.249977111117893"/>
        <rFont val="Arial"/>
        <family val="2"/>
      </rPr>
      <t>NO</t>
    </r>
  </si>
  <si>
    <t xml:space="preserve"> </t>
  </si>
  <si>
    <t>N/A</t>
  </si>
  <si>
    <t>Changed per Cathy Heinz</t>
  </si>
  <si>
    <t>3 weeks</t>
  </si>
  <si>
    <r>
      <t xml:space="preserve"> </t>
    </r>
    <r>
      <rPr>
        <sz val="10"/>
        <color theme="1"/>
        <rFont val="Arial"/>
        <family val="2"/>
      </rPr>
      <t>x</t>
    </r>
  </si>
  <si>
    <t>B. ENROLLMENT AND PERSISTENCE</t>
  </si>
  <si>
    <t>B1</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</si>
  <si>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</si>
  <si>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FULL-TIME</t>
  </si>
  <si>
    <t>PART-TIME</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</si>
  <si>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</si>
  <si>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</si>
  <si>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</si>
  <si>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</si>
  <si>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</si>
  <si>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</si>
  <si>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</si>
  <si>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</si>
  <si>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</si>
  <si>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</si>
  <si>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</si>
  <si>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</si>
  <si>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</si>
  <si>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</si>
  <si>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</si>
  <si>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</si>
  <si>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</si>
  <si>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</si>
  <si>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</si>
  <si>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</si>
  <si>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</si>
  <si>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</si>
  <si>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</si>
  <si>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</si>
  <si>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</si>
  <si>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</si>
  <si>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</si>
  <si>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</si>
  <si>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</si>
  <si>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</si>
  <si>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2012 to June 30, 2013</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</si>
  <si>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</si>
  <si>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</si>
  <si>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</si>
  <si>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</si>
  <si>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</si>
  <si>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</si>
  <si>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</si>
  <si>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</si>
  <si>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</si>
  <si>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</si>
  <si>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</si>
  <si>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For Bachelor's or Equivalent Programs</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</si>
  <si>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</si>
  <si>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</si>
  <si>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</si>
  <si>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B4</t>
  </si>
  <si>
    <t>Initial 2007 cohort of first-time, full-time bachelor's (or equivalent) degree-seeking undergraduate students; total all students:</t>
  </si>
  <si>
    <t>B5</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</si>
  <si>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</si>
  <si>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B6</t>
  </si>
  <si>
    <t>Final 2007 cohort, after adjusting for allowable exclusions: (subtract question B5 from question B4)</t>
  </si>
  <si>
    <t>B7</t>
  </si>
  <si>
    <t xml:space="preserve">Of the initial 2007 cohort, how many completed the program in four years or less (by August 31, 2011): </t>
  </si>
  <si>
    <t>B8</t>
  </si>
  <si>
    <t xml:space="preserve">Of the initial 2007 cohort, how many completed the program in more than four years but in five years or less (after August 31, 2011 and by August 31, 2012): </t>
  </si>
  <si>
    <t>B9</t>
  </si>
  <si>
    <t xml:space="preserve">Of the initial 2007 cohort, how many completed the program in more than five years but in six years or less (after August 31, 2012 and by August 31, 2013): </t>
  </si>
  <si>
    <t>B10</t>
  </si>
  <si>
    <t xml:space="preserve">Total graduating within six years (sum of questions B7, B8, and B9): </t>
  </si>
  <si>
    <t>B11</t>
  </si>
  <si>
    <t xml:space="preserve">Six-year graduation rate for 2007 cohort (question B10 divided by question B6): </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</si>
  <si>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</si>
  <si>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</si>
  <si>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</si>
  <si>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</si>
  <si>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</si>
  <si>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</si>
  <si>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</si>
  <si>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</si>
  <si>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</si>
  <si>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For Two-Year Institutions</t>
  </si>
  <si>
    <t>Please provide data for the 2010 cohort if available. If 2010 cohort data are not available, provide data for the 2009 cohort.</t>
  </si>
  <si>
    <t>2010 Cohort</t>
  </si>
  <si>
    <t>B12</t>
  </si>
  <si>
    <t xml:space="preserve">Initial 2010 cohort, total of first-time, full-time degree/certificate-seeking students: </t>
  </si>
  <si>
    <t>B13</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</si>
  <si>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</si>
  <si>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B14</t>
  </si>
  <si>
    <t>Final 2010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</si>
  <si>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</si>
  <si>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</si>
  <si>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</si>
  <si>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</si>
  <si>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</si>
  <si>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</si>
  <si>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</si>
  <si>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</si>
  <si>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</si>
  <si>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</si>
  <si>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</si>
  <si>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</si>
  <si>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</si>
  <si>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</si>
  <si>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</si>
  <si>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</si>
  <si>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</si>
  <si>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</si>
  <si>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Retention Rates</t>
  </si>
  <si>
    <t>B22</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</si>
  <si>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</si>
  <si>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1 year</t>
  </si>
  <si>
    <t>varies by major</t>
  </si>
  <si>
    <t>List any other application requirements specific to transfer applicants: Must have completed high school course requirements either in high school or through comparable  college experience</t>
  </si>
  <si>
    <t>Describe additional requirements for transfer admission, if applicable:  Yes, use</t>
  </si>
  <si>
    <t>C-</t>
  </si>
  <si>
    <t>Credit must be earned at a regionally accreditited institution. Except for grades earned at IUPUI and regional campuses, grades do not transfer; only credit.</t>
  </si>
  <si>
    <t>At least 12-24 completed credit hours of college-level work.</t>
  </si>
  <si>
    <t xml:space="preserve">All applicants without a four-year degree must provide a final high school transcript. Students who have a bachelor's degree or who have been out of high school for 5 years or more do not have to provide test scores.  </t>
  </si>
  <si>
    <t xml:space="preserve">Describe other transfer credit policies:  </t>
  </si>
  <si>
    <t>Living Learning Communities</t>
  </si>
  <si>
    <t>Honors College</t>
  </si>
  <si>
    <t>Engineering requires an additional fee of $2,050
Management requires an additional fee of $1,436</t>
  </si>
  <si>
    <t>The Emerging Leaders scholarship was implemented in the fall of 2013 and targets students that demonstrate academic promise and leadership potential.  Also increased the maximum allowable family income level to $50,000 for awarding the Purdue Promise award.</t>
  </si>
  <si>
    <r>
      <t xml:space="preserve">q) Average dollar amount of institutional non-need-based athletic scholarships and grants awarded to students in line </t>
    </r>
    <r>
      <rPr>
        <b/>
        <sz val="9"/>
        <rFont val="Arial"/>
        <family val="2"/>
      </rPr>
      <t>p</t>
    </r>
  </si>
  <si>
    <r>
      <t xml:space="preserve">p) Number of students in line </t>
    </r>
    <r>
      <rPr>
        <b/>
        <sz val="9"/>
        <rFont val="Arial"/>
        <family val="2"/>
      </rPr>
      <t>a</t>
    </r>
    <r>
      <rPr>
        <sz val="9"/>
        <rFont val="Arial"/>
        <family val="2"/>
      </rPr>
      <t xml:space="preserve"> who were awarded an institutional non-need-based athletic scholarship or grant</t>
    </r>
  </si>
  <si>
    <r>
      <t xml:space="preserve">o) Average dollar amount of institutional non-need-based scholarship and grant aid awarded to students in line </t>
    </r>
    <r>
      <rPr>
        <b/>
        <sz val="9"/>
        <rFont val="Arial"/>
        <family val="2"/>
      </rPr>
      <t>n</t>
    </r>
  </si>
  <si>
    <r>
      <t xml:space="preserve">n) 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</si>
  <si>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m) 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</si>
  <si>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l) 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</si>
  <si>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k) Average need-based scholarship and grant award of those in line</t>
    </r>
    <r>
      <rPr>
        <b/>
        <sz val="9"/>
        <rFont val="Arial"/>
        <family val="2"/>
      </rPr>
      <t xml:space="preserve"> e</t>
    </r>
  </si>
  <si>
    <r>
      <t xml:space="preserve">j) 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</si>
  <si>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i)  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</si>
  <si>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 xml:space="preserve">h) 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</si>
  <si>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r>
      <t xml:space="preserve">g) Number of students in line </t>
    </r>
    <r>
      <rPr>
        <b/>
        <sz val="9"/>
        <rFont val="Arial"/>
        <family val="2"/>
      </rPr>
      <t>d</t>
    </r>
    <r>
      <rPr>
        <sz val="9"/>
        <rFont val="Arial"/>
        <family val="2"/>
      </rPr>
      <t xml:space="preserve"> who were awarded any non-need-based scholarship or grant aid</t>
    </r>
  </si>
  <si>
    <r>
      <t xml:space="preserve">f) Number of students in line </t>
    </r>
    <r>
      <rPr>
        <b/>
        <sz val="9"/>
        <rFont val="Arial"/>
        <family val="2"/>
      </rPr>
      <t>d</t>
    </r>
    <r>
      <rPr>
        <sz val="9"/>
        <rFont val="Arial"/>
        <family val="2"/>
      </rPr>
      <t xml:space="preserve"> who were awarded any need-based self-help aid</t>
    </r>
  </si>
  <si>
    <r>
      <t xml:space="preserve">e) Number of students in line </t>
    </r>
    <r>
      <rPr>
        <b/>
        <sz val="9"/>
        <rFont val="Arial"/>
        <family val="2"/>
      </rPr>
      <t>d</t>
    </r>
    <r>
      <rPr>
        <sz val="9"/>
        <rFont val="Arial"/>
        <family val="2"/>
      </rPr>
      <t xml:space="preserve"> who were awarded any need-based scholarship or grant aid</t>
    </r>
  </si>
  <si>
    <r>
      <t xml:space="preserve">d) Number of students in line </t>
    </r>
    <r>
      <rPr>
        <b/>
        <sz val="9"/>
        <rFont val="Arial"/>
        <family val="2"/>
      </rPr>
      <t>c</t>
    </r>
    <r>
      <rPr>
        <sz val="9"/>
        <rFont val="Arial"/>
        <family val="2"/>
      </rPr>
      <t xml:space="preserve"> who were awarded any financial aid</t>
    </r>
  </si>
  <si>
    <r>
      <t xml:space="preserve">c) Number of students in line </t>
    </r>
    <r>
      <rPr>
        <b/>
        <sz val="9"/>
        <rFont val="Arial"/>
        <family val="2"/>
      </rPr>
      <t>b</t>
    </r>
    <r>
      <rPr>
        <sz val="9"/>
        <rFont val="Arial"/>
        <family val="2"/>
      </rPr>
      <t xml:space="preserve"> who were determined to have financial need</t>
    </r>
  </si>
  <si>
    <r>
      <t xml:space="preserve">b) Number of students in line </t>
    </r>
    <r>
      <rPr>
        <b/>
        <sz val="9"/>
        <rFont val="Arial"/>
        <family val="2"/>
      </rPr>
      <t>a</t>
    </r>
    <r>
      <rPr>
        <sz val="9"/>
        <rFont val="Arial"/>
        <family val="2"/>
      </rPr>
      <t xml:space="preserve"> who applied for need-based financial aid</t>
    </r>
  </si>
  <si>
    <t>a) Number of degree-seeking undergraduate students (CDS Item B1 if reporting on Fall 2013 cohort)</t>
  </si>
  <si>
    <t>a) Students notified on or about (date):</t>
  </si>
  <si>
    <t>b) Students notified on a rolling basis:</t>
  </si>
  <si>
    <t>a) Total number of instructional faculty</t>
  </si>
  <si>
    <t>b) Total number who are members of minority groups</t>
  </si>
  <si>
    <t>c) Total number who are women</t>
  </si>
  <si>
    <t>d) Total number who are men</t>
  </si>
  <si>
    <t>e) Total number who are nonresident aliens (international)</t>
  </si>
  <si>
    <t>f) Total number with doctorate, or other terminal degree</t>
  </si>
  <si>
    <t>g) Total number whose highest degree is a master's but not a terminal master's</t>
  </si>
  <si>
    <t>h) Total number whose highest degree is a bachelor's</t>
  </si>
  <si>
    <r>
      <t xml:space="preserve">i) 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</si>
  <si>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 Total number in stand-alone graduate/ professional programs in which faculty teach virtually only graduate-level students</t>
  </si>
  <si>
    <t xml:space="preserve">Purdue University </t>
  </si>
  <si>
    <t>475 Stadium Drive</t>
  </si>
  <si>
    <t>West Lafayette, IN  47907-2050</t>
  </si>
  <si>
    <t>(765) 494-4600</t>
  </si>
  <si>
    <t xml:space="preserve"> Purdue University Web site</t>
  </si>
  <si>
    <t xml:space="preserve">  http://www.purdue.edu</t>
  </si>
  <si>
    <t>(765 )494-1776</t>
  </si>
  <si>
    <t>(765)494-0544</t>
  </si>
  <si>
    <t>Purdue Admissions web site</t>
  </si>
  <si>
    <t>www.purdue.edu/Purdue/admissions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</si>
</sst>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8">
    <font>
      <sz val="10"/>
      <name val="Arial"/>
    </font>
    <font>
      <sz val="10"/>
      <color theme="1"/>
      <name val="Arial"/>
      <family val="2"/>
    </font>
    <font>
      <sz val="10"/>
      <color theme="1"/>
      <name val="Arial"/>
      <family val="2"/>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rgb="FF000000"/>
      <name val="Arial"/>
      <family val="2"/>
    </font>
    <font>
      <sz val="10"/>
      <color rgb="FFFF0000"/>
      <name val="Arial"/>
      <family val="2"/>
    </font>
    <font>
      <sz val="10"/>
      <color theme="5" tint="-0.249977111117893"/>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27" fillId="0" borderId="0" applyNumberFormat="0" applyFill="0" applyBorder="0" applyAlignment="0" applyProtection="0">
      <alignment vertical="top"/>
      <protection locked="0"/>
    </xf>
    <xf numFmtId="9" fontId="3" fillId="0" borderId="0" applyFont="0" applyFill="0" applyBorder="0" applyAlignment="0" applyProtection="0"/>
    <xf numFmtId="0" fontId="6" fillId="0" borderId="0"/>
  </cellStyleXfs>
  <cellXfs count="572">
    <xf numFmtId="0" fontId="0" fillId="0" borderId="0" xfId="0"/>
    <xf numFmtId="0" fontId="5" fillId="0" borderId="0" xfId="0" applyFont="1"/>
    <xf numFmtId="14" fontId="0" fillId="0" borderId="0" xfId="0" quotePrefix="1" applyNumberFormat="1"/>
    <xf numFmtId="0" fontId="0" fillId="0" borderId="0" xfId="0" applyAlignment="1"/>
    <xf numFmtId="0" fontId="5" fillId="0" borderId="2" xfId="0" applyFont="1" applyBorder="1"/>
    <xf numFmtId="0" fontId="6" fillId="0" borderId="1" xfId="0" applyFont="1" applyBorder="1"/>
    <xf numFmtId="49" fontId="6" fillId="0" borderId="1" xfId="0" applyNumberFormat="1" applyFont="1" applyBorder="1"/>
    <xf numFmtId="0" fontId="6" fillId="0" borderId="3" xfId="0" applyFont="1" applyBorder="1"/>
    <xf numFmtId="0" fontId="5" fillId="0" borderId="4" xfId="0" applyFont="1" applyBorder="1"/>
    <xf numFmtId="14" fontId="0" fillId="0" borderId="5" xfId="0" quotePrefix="1" applyNumberFormat="1" applyBorder="1"/>
    <xf numFmtId="0" fontId="9" fillId="0" borderId="0" xfId="0" applyFont="1"/>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8" fillId="0" borderId="1" xfId="0" applyFont="1" applyBorder="1" applyAlignment="1">
      <alignment horizontal="center" wrapText="1"/>
    </xf>
    <xf numFmtId="0" fontId="8"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9"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5" fillId="2" borderId="1" xfId="0" applyFont="1" applyFill="1" applyBorder="1"/>
    <xf numFmtId="0" fontId="0" fillId="0" borderId="1" xfId="0" quotePrefix="1" applyBorder="1"/>
    <xf numFmtId="0" fontId="0" fillId="0" borderId="2" xfId="0" applyBorder="1"/>
    <xf numFmtId="0" fontId="10"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6" fillId="0" borderId="0" xfId="0" applyFont="1" applyAlignment="1">
      <alignment horizontal="center" vertical="top" wrapText="1"/>
    </xf>
    <xf numFmtId="0" fontId="14" fillId="0" borderId="0" xfId="0" applyFont="1" applyAlignment="1">
      <alignment wrapText="1"/>
    </xf>
    <xf numFmtId="0" fontId="15" fillId="0" borderId="0" xfId="0" applyFont="1" applyAlignment="1">
      <alignment vertical="top" wrapText="1"/>
    </xf>
    <xf numFmtId="0" fontId="17" fillId="0" borderId="0" xfId="0" applyFont="1"/>
    <xf numFmtId="0" fontId="18" fillId="0" borderId="0" xfId="0" applyFont="1"/>
    <xf numFmtId="0" fontId="15"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20" fillId="0" borderId="1" xfId="0" applyFont="1" applyBorder="1" applyAlignment="1">
      <alignment horizontal="center" vertical="top" wrapText="1"/>
    </xf>
    <xf numFmtId="0" fontId="13" fillId="0" borderId="1" xfId="0" applyFont="1" applyBorder="1" applyAlignment="1">
      <alignment vertical="top" wrapText="1"/>
    </xf>
    <xf numFmtId="0" fontId="19" fillId="0" borderId="0" xfId="0" applyFont="1" applyBorder="1" applyAlignment="1">
      <alignment vertical="top" wrapText="1"/>
    </xf>
    <xf numFmtId="0" fontId="15" fillId="0" borderId="0" xfId="0" applyFont="1" applyBorder="1" applyAlignment="1">
      <alignment vertical="top" wrapText="1"/>
    </xf>
    <xf numFmtId="0" fontId="13"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6"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9" fontId="0" fillId="0" borderId="1" xfId="0" applyNumberFormat="1" applyBorder="1"/>
    <xf numFmtId="0" fontId="12" fillId="3" borderId="6" xfId="0" applyFont="1" applyFill="1" applyBorder="1" applyAlignment="1">
      <alignment vertical="center"/>
    </xf>
    <xf numFmtId="0" fontId="11" fillId="3" borderId="9" xfId="0" applyFont="1" applyFill="1" applyBorder="1" applyAlignment="1">
      <alignment vertical="center"/>
    </xf>
    <xf numFmtId="0" fontId="11"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0" fontId="13" fillId="0" borderId="1" xfId="0" applyFont="1" applyBorder="1"/>
    <xf numFmtId="0" fontId="13"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5" fillId="0" borderId="1" xfId="0" applyFont="1" applyBorder="1" applyAlignment="1">
      <alignment horizontal="center" wrapText="1"/>
    </xf>
    <xf numFmtId="0" fontId="5" fillId="0" borderId="0" xfId="0" applyFont="1" applyAlignment="1">
      <alignment vertical="top"/>
    </xf>
    <xf numFmtId="0" fontId="5" fillId="0" borderId="1" xfId="0" applyFont="1" applyBorder="1" applyAlignment="1">
      <alignment vertical="center" wrapText="1"/>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6" fillId="0" borderId="4" xfId="0" applyFont="1" applyBorder="1"/>
    <xf numFmtId="0" fontId="6" fillId="0" borderId="0" xfId="0" applyFont="1" applyBorder="1" applyAlignment="1">
      <alignment horizontal="left" vertical="top" wrapText="1"/>
    </xf>
    <xf numFmtId="0" fontId="0" fillId="0" borderId="1" xfId="0"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5" fillId="0" borderId="0" xfId="0" applyFont="1" applyBorder="1" applyAlignment="1">
      <alignment horizontal="center" vertical="center"/>
    </xf>
    <xf numFmtId="37" fontId="3" fillId="0" borderId="1" xfId="1" applyNumberFormat="1" applyBorder="1" applyAlignment="1">
      <alignment horizontal="center" vertical="center"/>
    </xf>
    <xf numFmtId="37" fontId="3" fillId="0" borderId="0" xfId="1" applyNumberFormat="1" applyBorder="1" applyAlignment="1">
      <alignment vertical="center"/>
    </xf>
    <xf numFmtId="37" fontId="5" fillId="0" borderId="1" xfId="1" applyNumberFormat="1" applyFont="1" applyBorder="1" applyAlignment="1">
      <alignment horizontal="center" vertical="center"/>
    </xf>
    <xf numFmtId="0" fontId="0" fillId="0" borderId="7" xfId="0" applyBorder="1" applyAlignment="1">
      <alignment horizontal="center"/>
    </xf>
    <xf numFmtId="0" fontId="5" fillId="2" borderId="1" xfId="0" applyFont="1" applyFill="1" applyBorder="1" applyAlignment="1">
      <alignment vertical="center"/>
    </xf>
    <xf numFmtId="49" fontId="23"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167" fontId="0" fillId="0" borderId="1" xfId="0" applyNumberFormat="1" applyBorder="1" applyAlignment="1">
      <alignment horizontal="right"/>
    </xf>
    <xf numFmtId="0" fontId="6"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3" fillId="0" borderId="1" xfId="0" applyNumberFormat="1" applyFont="1" applyBorder="1" applyAlignment="1">
      <alignment horizontal="center" vertical="center" wrapText="1"/>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0" xfId="0" applyBorder="1" applyAlignment="1">
      <alignment horizontal="center" vertical="center" wrapText="1"/>
    </xf>
    <xf numFmtId="0" fontId="13" fillId="0" borderId="1" xfId="0" applyFont="1" applyBorder="1" applyAlignment="1">
      <alignment horizontal="left" vertical="top"/>
    </xf>
    <xf numFmtId="0" fontId="6"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6" fontId="14" fillId="0" borderId="1" xfId="0" applyNumberFormat="1" applyFont="1" applyBorder="1" applyAlignment="1">
      <alignment horizontal="right" wrapText="1"/>
    </xf>
    <xf numFmtId="5" fontId="0" fillId="0" borderId="1" xfId="0" applyNumberFormat="1" applyBorder="1"/>
    <xf numFmtId="169" fontId="5" fillId="0" borderId="1" xfId="0" applyNumberFormat="1" applyFont="1" applyBorder="1"/>
    <xf numFmtId="169" fontId="0" fillId="0" borderId="1" xfId="0" applyNumberFormat="1" applyBorder="1"/>
    <xf numFmtId="169" fontId="0" fillId="0" borderId="5" xfId="0" applyNumberFormat="1" applyBorder="1"/>
    <xf numFmtId="0" fontId="22" fillId="0" borderId="5" xfId="0" applyFont="1" applyBorder="1" applyAlignment="1">
      <alignment vertical="top" wrapText="1"/>
    </xf>
    <xf numFmtId="0" fontId="22" fillId="0" borderId="1" xfId="0" applyFont="1" applyBorder="1" applyAlignment="1">
      <alignment horizontal="center" vertical="center"/>
    </xf>
    <xf numFmtId="170" fontId="22" fillId="0" borderId="1" xfId="4" applyNumberFormat="1" applyFont="1" applyBorder="1" applyAlignment="1">
      <alignment horizontal="center" vertical="center"/>
    </xf>
    <xf numFmtId="171" fontId="22" fillId="0" borderId="1" xfId="2" applyNumberFormat="1" applyFont="1" applyBorder="1" applyAlignment="1">
      <alignment horizontal="center" vertical="center"/>
    </xf>
    <xf numFmtId="0" fontId="22" fillId="0" borderId="5" xfId="0" applyFont="1" applyBorder="1" applyAlignment="1">
      <alignment vertical="center" wrapText="1"/>
    </xf>
    <xf numFmtId="172" fontId="22"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2" fillId="2" borderId="6" xfId="0" applyFont="1" applyFill="1" applyBorder="1"/>
    <xf numFmtId="0" fontId="22" fillId="2" borderId="5" xfId="0" applyFont="1" applyFill="1" applyBorder="1"/>
    <xf numFmtId="9" fontId="5" fillId="0" borderId="1" xfId="0" applyNumberFormat="1" applyFont="1" applyBorder="1" applyAlignment="1">
      <alignment horizontal="right" wrapText="1"/>
    </xf>
    <xf numFmtId="168" fontId="5"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2" fillId="0" borderId="1" xfId="0" applyFont="1" applyBorder="1" applyAlignment="1">
      <alignment horizontal="center"/>
    </xf>
    <xf numFmtId="49" fontId="5" fillId="0" borderId="1" xfId="0" applyNumberFormat="1" applyFont="1" applyBorder="1" applyAlignment="1">
      <alignment horizontal="center"/>
    </xf>
    <xf numFmtId="0" fontId="10" fillId="0" borderId="0" xfId="0" applyFont="1" applyAlignment="1">
      <alignment wrapText="1"/>
    </xf>
    <xf numFmtId="0" fontId="22" fillId="0" borderId="0" xfId="0" applyFont="1" applyAlignment="1">
      <alignment wrapText="1"/>
    </xf>
    <xf numFmtId="0" fontId="4" fillId="2" borderId="13" xfId="0" applyFont="1" applyFill="1" applyBorder="1" applyAlignment="1">
      <alignment horizontal="center" vertical="center" wrapText="1"/>
    </xf>
    <xf numFmtId="0" fontId="18" fillId="0" borderId="13" xfId="0" applyFont="1" applyBorder="1" applyAlignment="1">
      <alignment horizontal="left" vertical="top" wrapText="1"/>
    </xf>
    <xf numFmtId="0" fontId="13" fillId="0" borderId="13" xfId="0" applyFont="1" applyBorder="1" applyAlignment="1">
      <alignment horizontal="left" vertical="top" wrapText="1"/>
    </xf>
    <xf numFmtId="0" fontId="6" fillId="0" borderId="13" xfId="0" applyFont="1" applyBorder="1" applyAlignment="1">
      <alignment horizontal="left" vertical="top" wrapText="1"/>
    </xf>
    <xf numFmtId="0" fontId="21" fillId="0" borderId="13" xfId="0" applyFont="1" applyBorder="1" applyAlignment="1">
      <alignment horizontal="left" vertical="top" wrapText="1"/>
    </xf>
    <xf numFmtId="0" fontId="5" fillId="0" borderId="13" xfId="0" applyFont="1" applyBorder="1" applyAlignment="1">
      <alignment horizontal="center" vertical="top" wrapText="1"/>
    </xf>
    <xf numFmtId="0" fontId="0" fillId="0" borderId="13" xfId="0" applyBorder="1" applyAlignment="1">
      <alignment horizontal="left" vertical="top" wrapText="1"/>
    </xf>
    <xf numFmtId="0" fontId="14" fillId="2" borderId="1" xfId="0" applyFont="1" applyFill="1" applyBorder="1" applyAlignment="1">
      <alignment vertical="top" wrapText="1"/>
    </xf>
    <xf numFmtId="0" fontId="18" fillId="0" borderId="1" xfId="0" applyFont="1" applyBorder="1" applyAlignment="1">
      <alignment horizontal="center" vertical="top" wrapText="1"/>
    </xf>
    <xf numFmtId="0" fontId="0" fillId="0" borderId="1" xfId="0" applyBorder="1" applyAlignment="1">
      <alignment wrapText="1"/>
    </xf>
    <xf numFmtId="0" fontId="13" fillId="0" borderId="1" xfId="0" applyFont="1" applyBorder="1" applyAlignment="1">
      <alignment wrapText="1"/>
    </xf>
    <xf numFmtId="10" fontId="0" fillId="0" borderId="1" xfId="0" applyNumberFormat="1" applyBorder="1"/>
    <xf numFmtId="0" fontId="6" fillId="0" borderId="0" xfId="0" applyFont="1" applyAlignment="1">
      <alignment horizontal="left" vertical="top"/>
    </xf>
    <xf numFmtId="0" fontId="5" fillId="0" borderId="0" xfId="0" applyFont="1" applyBorder="1"/>
    <xf numFmtId="0" fontId="0" fillId="0" borderId="6" xfId="0" applyBorder="1"/>
    <xf numFmtId="0" fontId="6" fillId="0" borderId="0" xfId="0" applyFont="1"/>
    <xf numFmtId="9" fontId="0" fillId="0" borderId="0" xfId="0" applyNumberFormat="1"/>
    <xf numFmtId="9" fontId="0" fillId="0" borderId="0" xfId="4" applyFont="1" applyBorder="1" applyAlignment="1">
      <alignment horizontal="left"/>
    </xf>
    <xf numFmtId="0" fontId="6" fillId="0" borderId="1" xfId="0" applyFont="1" applyBorder="1" applyAlignment="1">
      <alignment horizontal="left" vertical="top"/>
    </xf>
    <xf numFmtId="167" fontId="6" fillId="0" borderId="0" xfId="0" applyNumberFormat="1" applyFont="1" applyBorder="1" applyAlignment="1">
      <alignment horizontal="center" vertical="top" wrapText="1"/>
    </xf>
    <xf numFmtId="0" fontId="13"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4"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6" fillId="0" borderId="0" xfId="0" applyFont="1" applyAlignment="1">
      <alignment vertical="top"/>
    </xf>
    <xf numFmtId="49" fontId="6" fillId="0" borderId="1" xfId="0" applyNumberFormat="1" applyFont="1" applyBorder="1" applyAlignment="1">
      <alignment horizontal="center" vertical="center"/>
    </xf>
    <xf numFmtId="0" fontId="22" fillId="0" borderId="0" xfId="0" applyFont="1" applyBorder="1" applyAlignment="1">
      <alignment vertical="top"/>
    </xf>
    <xf numFmtId="0" fontId="22" fillId="0" borderId="0" xfId="0" applyFont="1" applyBorder="1" applyAlignment="1">
      <alignment vertical="top" wrapText="1"/>
    </xf>
    <xf numFmtId="172" fontId="22" fillId="0" borderId="0" xfId="2" applyNumberFormat="1" applyFont="1" applyBorder="1" applyAlignment="1">
      <alignment horizontal="center" vertical="center"/>
    </xf>
    <xf numFmtId="0" fontId="31" fillId="0" borderId="1" xfId="0" applyFont="1" applyBorder="1" applyAlignment="1">
      <alignment horizontal="center" vertical="center" wrapText="1"/>
    </xf>
    <xf numFmtId="0" fontId="0" fillId="0" borderId="0" xfId="0" applyAlignment="1">
      <alignment vertical="top" wrapText="1"/>
    </xf>
    <xf numFmtId="0" fontId="1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 fontId="6" fillId="0" borderId="1" xfId="0" applyNumberFormat="1" applyFont="1" applyBorder="1" applyAlignment="1">
      <alignment vertical="top"/>
    </xf>
    <xf numFmtId="0" fontId="13" fillId="0" borderId="1" xfId="0" applyFont="1" applyBorder="1" applyAlignment="1">
      <alignment vertical="top"/>
    </xf>
    <xf numFmtId="0" fontId="5" fillId="0" borderId="0" xfId="0" applyFont="1" applyFill="1" applyAlignment="1">
      <alignment horizontal="left" vertical="top"/>
    </xf>
    <xf numFmtId="0" fontId="0" fillId="0" borderId="1" xfId="0" applyFill="1" applyBorder="1" applyAlignment="1">
      <alignment vertical="top" wrapText="1"/>
    </xf>
    <xf numFmtId="10" fontId="0" fillId="0" borderId="3" xfId="0" applyNumberFormat="1" applyBorder="1"/>
    <xf numFmtId="0" fontId="0" fillId="0" borderId="9" xfId="0" applyBorder="1"/>
    <xf numFmtId="0" fontId="0" fillId="0" borderId="0" xfId="0" applyFill="1" applyAlignment="1">
      <alignment vertical="top" wrapText="1"/>
    </xf>
    <xf numFmtId="0" fontId="0" fillId="0" borderId="0" xfId="0" applyFill="1" applyAlignment="1">
      <alignment horizontal="center" vertical="top" wrapText="1"/>
    </xf>
    <xf numFmtId="0" fontId="22" fillId="0" borderId="1"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6" fillId="0" borderId="0" xfId="0" applyFont="1" applyFill="1" applyAlignment="1">
      <alignment vertical="top"/>
    </xf>
    <xf numFmtId="0" fontId="6" fillId="0" borderId="1" xfId="0" applyFont="1" applyFill="1" applyBorder="1" applyAlignment="1">
      <alignment vertical="top"/>
    </xf>
    <xf numFmtId="0" fontId="6" fillId="0" borderId="0" xfId="0" applyFont="1" applyFill="1" applyAlignment="1">
      <alignment horizontal="right" vertical="top"/>
    </xf>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17" xfId="0" applyFont="1" applyBorder="1" applyAlignment="1">
      <alignment horizontal="center"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17" fillId="0" borderId="19" xfId="0" applyFont="1" applyBorder="1" applyAlignment="1">
      <alignment horizontal="center" vertical="top" wrapText="1"/>
    </xf>
    <xf numFmtId="0" fontId="14" fillId="0" borderId="0" xfId="0" applyFont="1"/>
    <xf numFmtId="0" fontId="34" fillId="0" borderId="0" xfId="0" applyFont="1" applyAlignment="1">
      <alignment wrapText="1"/>
    </xf>
    <xf numFmtId="0" fontId="17" fillId="0" borderId="0" xfId="0" applyFont="1" applyFill="1" applyAlignment="1">
      <alignment horizontal="left" wrapText="1" indent="2"/>
    </xf>
    <xf numFmtId="0" fontId="14" fillId="0" borderId="0" xfId="0" applyFont="1" applyFill="1" applyAlignment="1">
      <alignment horizontal="left" wrapText="1" indent="2"/>
    </xf>
    <xf numFmtId="0" fontId="17" fillId="0" borderId="0" xfId="0" applyFont="1" applyFill="1"/>
    <xf numFmtId="0" fontId="13" fillId="0" borderId="0" xfId="0" applyFont="1" applyFill="1" applyAlignment="1">
      <alignment horizontal="left" wrapText="1" indent="1"/>
    </xf>
    <xf numFmtId="0" fontId="13"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3" fillId="0" borderId="1" xfId="0" applyFont="1" applyFill="1" applyBorder="1" applyAlignment="1">
      <alignment wrapText="1"/>
    </xf>
    <xf numFmtId="0" fontId="0" fillId="0" borderId="0" xfId="0" applyFill="1" applyBorder="1" applyAlignment="1">
      <alignment vertical="top" wrapText="1"/>
    </xf>
    <xf numFmtId="0" fontId="13" fillId="0" borderId="1" xfId="0" applyFont="1" applyFill="1" applyBorder="1" applyAlignment="1">
      <alignment vertical="top" wrapText="1"/>
    </xf>
    <xf numFmtId="0" fontId="0" fillId="0" borderId="1" xfId="0" applyFill="1" applyBorder="1" applyAlignment="1">
      <alignment horizontal="center" vertical="center"/>
    </xf>
    <xf numFmtId="0" fontId="17" fillId="0" borderId="0" xfId="0" applyFont="1" applyAlignment="1">
      <alignment horizontal="left" wrapText="1"/>
    </xf>
    <xf numFmtId="0" fontId="9" fillId="0" borderId="0" xfId="0" applyFont="1" applyFill="1" applyAlignment="1">
      <alignment vertical="top" wrapText="1"/>
    </xf>
    <xf numFmtId="0" fontId="17" fillId="0" borderId="18" xfId="0" applyFont="1" applyFill="1" applyBorder="1" applyAlignment="1">
      <alignment vertical="top" wrapText="1"/>
    </xf>
    <xf numFmtId="0" fontId="5"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10" fontId="0" fillId="0" borderId="1" xfId="0" applyNumberFormat="1" applyFill="1" applyBorder="1" applyAlignment="1">
      <alignment horizontal="right"/>
    </xf>
    <xf numFmtId="0" fontId="5" fillId="0" borderId="0" xfId="0" applyFont="1" applyFill="1"/>
    <xf numFmtId="0" fontId="18" fillId="0" borderId="0" xfId="0" applyFont="1" applyFill="1" applyAlignment="1">
      <alignment wrapText="1"/>
    </xf>
    <xf numFmtId="0" fontId="18" fillId="0" borderId="13" xfId="0" applyFont="1" applyFill="1" applyBorder="1" applyAlignment="1">
      <alignment horizontal="left" vertical="top" wrapText="1"/>
    </xf>
    <xf numFmtId="0" fontId="5" fillId="0" borderId="0" xfId="0" applyFont="1" applyFill="1" applyAlignment="1">
      <alignment wrapText="1"/>
    </xf>
    <xf numFmtId="0" fontId="13" fillId="0" borderId="16" xfId="0" applyFont="1" applyFill="1" applyBorder="1"/>
    <xf numFmtId="0" fontId="13" fillId="0" borderId="1" xfId="0" applyFont="1" applyFill="1" applyBorder="1"/>
    <xf numFmtId="0" fontId="6" fillId="0" borderId="1" xfId="0" applyFont="1" applyFill="1" applyBorder="1" applyAlignment="1">
      <alignment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6"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7" fillId="0" borderId="0" xfId="0" applyFont="1"/>
    <xf numFmtId="0" fontId="17" fillId="0" borderId="19" xfId="0" applyFont="1" applyFill="1" applyBorder="1" applyAlignment="1">
      <alignment vertical="top" wrapText="1"/>
    </xf>
    <xf numFmtId="0" fontId="17" fillId="0" borderId="19" xfId="0" applyFont="1" applyFill="1" applyBorder="1" applyAlignment="1">
      <alignment horizontal="center" vertical="top" wrapText="1"/>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6" fillId="0" borderId="0" xfId="0" applyFont="1" applyFill="1" applyAlignment="1">
      <alignment horizontal="left"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5" fillId="4" borderId="1" xfId="0" applyFont="1" applyFill="1" applyBorder="1" applyAlignment="1">
      <alignment horizontal="center" vertical="center" wrapText="1"/>
    </xf>
    <xf numFmtId="0" fontId="17" fillId="4" borderId="18" xfId="0" applyFont="1" applyFill="1" applyBorder="1" applyAlignment="1">
      <alignment vertical="top" wrapText="1"/>
    </xf>
    <xf numFmtId="0" fontId="6" fillId="0" borderId="15" xfId="0" applyFont="1" applyBorder="1" applyAlignment="1">
      <alignment horizontal="left" vertical="top" wrapText="1"/>
    </xf>
    <xf numFmtId="0" fontId="35" fillId="0" borderId="0" xfId="0" applyFont="1" applyAlignment="1">
      <alignment wrapText="1"/>
    </xf>
    <xf numFmtId="0" fontId="0" fillId="0" borderId="0" xfId="0" applyAlignment="1"/>
    <xf numFmtId="0" fontId="0" fillId="0" borderId="0" xfId="0"/>
    <xf numFmtId="0" fontId="6" fillId="0" borderId="10" xfId="0" applyFont="1" applyBorder="1"/>
    <xf numFmtId="0" fontId="6" fillId="0" borderId="0" xfId="0" applyFont="1" applyBorder="1"/>
    <xf numFmtId="0" fontId="13" fillId="0" borderId="0" xfId="3" applyFont="1" applyBorder="1" applyAlignment="1" applyProtection="1">
      <alignment horizontal="left" vertical="top" wrapText="1"/>
    </xf>
    <xf numFmtId="0" fontId="6" fillId="0" borderId="1" xfId="5" applyBorder="1" applyAlignment="1">
      <alignment horizontal="center" vertical="center"/>
    </xf>
    <xf numFmtId="0" fontId="11" fillId="3" borderId="9" xfId="5" applyFont="1" applyFill="1" applyBorder="1" applyAlignment="1">
      <alignment vertical="center"/>
    </xf>
    <xf numFmtId="0" fontId="11" fillId="3" borderId="5" xfId="5" applyFont="1" applyFill="1" applyBorder="1" applyAlignment="1">
      <alignment vertical="center"/>
    </xf>
    <xf numFmtId="0" fontId="6" fillId="0" borderId="0" xfId="5" applyBorder="1" applyAlignment="1">
      <alignment horizontal="center" vertical="center"/>
    </xf>
    <xf numFmtId="0" fontId="15" fillId="0" borderId="0" xfId="0" applyFont="1" applyAlignment="1">
      <alignment horizontal="center" vertical="center" wrapText="1"/>
    </xf>
    <xf numFmtId="0" fontId="13" fillId="0" borderId="1" xfId="5" applyFont="1" applyBorder="1" applyAlignment="1">
      <alignment horizontal="center" vertical="center" wrapText="1"/>
    </xf>
    <xf numFmtId="0" fontId="6" fillId="0" borderId="0" xfId="5" applyBorder="1" applyAlignment="1">
      <alignment horizontal="center" vertical="center" wrapText="1"/>
    </xf>
    <xf numFmtId="165" fontId="6" fillId="0" borderId="0" xfId="5" applyNumberFormat="1" applyBorder="1" applyAlignment="1">
      <alignment horizontal="center" vertical="center"/>
    </xf>
    <xf numFmtId="0" fontId="6" fillId="0" borderId="0" xfId="5" applyAlignment="1">
      <alignment horizontal="center" vertical="center"/>
    </xf>
    <xf numFmtId="166" fontId="6" fillId="0" borderId="1" xfId="5" applyNumberFormat="1" applyBorder="1"/>
    <xf numFmtId="0" fontId="6" fillId="0" borderId="0" xfId="5"/>
    <xf numFmtId="0" fontId="6" fillId="0" borderId="1" xfId="5" applyBorder="1"/>
    <xf numFmtId="167" fontId="6" fillId="0" borderId="1" xfId="5" applyNumberFormat="1" applyBorder="1" applyAlignment="1">
      <alignment horizontal="right" vertical="top"/>
    </xf>
    <xf numFmtId="0" fontId="13" fillId="0" borderId="1" xfId="5" applyFont="1" applyBorder="1" applyAlignment="1">
      <alignment horizontal="left" vertical="top" wrapText="1"/>
    </xf>
    <xf numFmtId="49" fontId="6" fillId="0" borderId="1" xfId="5" applyNumberFormat="1" applyBorder="1" applyAlignment="1">
      <alignment horizontal="center" vertical="center"/>
    </xf>
    <xf numFmtId="0" fontId="13" fillId="0" borderId="10" xfId="5" applyFont="1" applyBorder="1"/>
    <xf numFmtId="0" fontId="6" fillId="0" borderId="11" xfId="5" applyBorder="1"/>
    <xf numFmtId="0" fontId="13" fillId="0" borderId="7" xfId="5" applyFont="1" applyBorder="1"/>
    <xf numFmtId="0" fontId="6" fillId="0" borderId="14" xfId="5" applyBorder="1"/>
    <xf numFmtId="6" fontId="6" fillId="0" borderId="1" xfId="5" applyNumberFormat="1" applyBorder="1" applyAlignment="1">
      <alignment horizontal="right" vertical="top"/>
    </xf>
    <xf numFmtId="0" fontId="13" fillId="0" borderId="7" xfId="5" applyFont="1" applyFill="1" applyBorder="1"/>
    <xf numFmtId="0" fontId="6" fillId="0" borderId="4" xfId="5" applyFill="1" applyBorder="1"/>
    <xf numFmtId="0" fontId="6" fillId="0" borderId="0" xfId="5" applyBorder="1"/>
    <xf numFmtId="0" fontId="13" fillId="0" borderId="1" xfId="0" applyFont="1" applyBorder="1" applyAlignment="1">
      <alignment horizontal="left" vertical="top" wrapText="1"/>
    </xf>
    <xf numFmtId="0" fontId="0" fillId="0" borderId="0" xfId="0" applyBorder="1" applyAlignment="1"/>
    <xf numFmtId="0" fontId="0" fillId="0" borderId="0" xfId="0" applyAlignment="1"/>
    <xf numFmtId="0" fontId="0" fillId="0" borderId="0" xfId="0"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0" fillId="0" borderId="0" xfId="0" applyFill="1" applyAlignment="1"/>
    <xf numFmtId="0" fontId="18"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18" fillId="2" borderId="6" xfId="0" applyFont="1" applyFill="1" applyBorder="1" applyAlignment="1"/>
    <xf numFmtId="0" fontId="0" fillId="0" borderId="9" xfId="0" applyBorder="1" applyAlignment="1"/>
    <xf numFmtId="0" fontId="0" fillId="0" borderId="5" xfId="0" applyBorder="1" applyAlignment="1"/>
    <xf numFmtId="0" fontId="0" fillId="0" borderId="1" xfId="0" applyBorder="1" applyAlignment="1">
      <alignment horizontal="left" vertical="top"/>
    </xf>
    <xf numFmtId="0" fontId="17" fillId="0" borderId="0" xfId="0" applyFont="1" applyFill="1" applyBorder="1" applyAlignment="1"/>
    <xf numFmtId="0" fontId="0" fillId="0" borderId="0" xfId="0" applyFill="1" applyBorder="1" applyAlignment="1"/>
    <xf numFmtId="0" fontId="0" fillId="0" borderId="0" xfId="0" applyFill="1" applyBorder="1" applyAlignment="1">
      <alignment horizontal="left" vertical="top" wrapText="1"/>
    </xf>
    <xf numFmtId="0" fontId="13" fillId="0" borderId="7" xfId="5" applyFont="1" applyFill="1" applyBorder="1" applyAlignment="1"/>
    <xf numFmtId="0" fontId="6" fillId="0" borderId="14" xfId="5" applyFill="1" applyBorder="1" applyAlignment="1"/>
    <xf numFmtId="0" fontId="0" fillId="0" borderId="1" xfId="0" applyFill="1" applyBorder="1" applyAlignment="1">
      <alignment horizontal="left" vertical="top" wrapText="1"/>
    </xf>
    <xf numFmtId="0" fontId="0" fillId="0" borderId="1" xfId="0" applyBorder="1"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19" fillId="0" borderId="0" xfId="0" applyFont="1" applyFill="1" applyAlignment="1">
      <alignment vertical="top" wrapText="1"/>
    </xf>
    <xf numFmtId="0" fontId="15" fillId="0" borderId="0" xfId="0" applyFont="1" applyFill="1" applyAlignment="1">
      <alignment vertical="top" wrapText="1"/>
    </xf>
    <xf numFmtId="0" fontId="0" fillId="0" borderId="5" xfId="0" applyBorder="1" applyAlignment="1">
      <alignment horizontal="left" vertical="top" wrapText="1"/>
    </xf>
    <xf numFmtId="0" fontId="0" fillId="0" borderId="3" xfId="0" applyBorder="1" applyAlignment="1">
      <alignment wrapText="1"/>
    </xf>
    <xf numFmtId="0" fontId="0" fillId="0" borderId="10" xfId="0" applyBorder="1" applyAlignment="1">
      <alignment wrapText="1"/>
    </xf>
    <xf numFmtId="0" fontId="18" fillId="0" borderId="0" xfId="0" applyFont="1" applyFill="1" applyBorder="1" applyAlignment="1"/>
    <xf numFmtId="0" fontId="13" fillId="0" borderId="20" xfId="0" applyFont="1" applyFill="1" applyBorder="1" applyAlignment="1"/>
    <xf numFmtId="0" fontId="0" fillId="0" borderId="20" xfId="0" applyFill="1" applyBorder="1" applyAlignment="1"/>
    <xf numFmtId="0" fontId="36" fillId="0" borderId="4" xfId="0" applyFont="1" applyFill="1" applyBorder="1" applyAlignment="1"/>
    <xf numFmtId="0" fontId="36" fillId="0" borderId="2" xfId="0" applyFont="1" applyFill="1" applyBorder="1" applyAlignment="1"/>
    <xf numFmtId="0" fontId="5" fillId="0" borderId="2" xfId="0" applyFont="1" applyBorder="1" applyAlignment="1">
      <alignment vertical="top" wrapText="1"/>
    </xf>
    <xf numFmtId="0" fontId="0" fillId="0" borderId="2" xfId="0" applyBorder="1" applyAlignment="1">
      <alignment vertical="top" wrapText="1"/>
    </xf>
    <xf numFmtId="0" fontId="18" fillId="2" borderId="1" xfId="0" applyFont="1" applyFill="1" applyBorder="1" applyAlignment="1"/>
    <xf numFmtId="0" fontId="0" fillId="2" borderId="1" xfId="0" applyFill="1" applyBorder="1" applyAlignment="1"/>
    <xf numFmtId="0" fontId="13" fillId="0" borderId="1" xfId="0" applyFont="1" applyBorder="1" applyAlignment="1"/>
    <xf numFmtId="0" fontId="0" fillId="0" borderId="1"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6" xfId="0" applyBorder="1" applyAlignment="1"/>
    <xf numFmtId="0" fontId="0" fillId="0" borderId="6" xfId="0" applyFill="1" applyBorder="1" applyAlignment="1"/>
    <xf numFmtId="0" fontId="13" fillId="0" borderId="6" xfId="0" applyFont="1" applyBorder="1" applyAlignment="1"/>
    <xf numFmtId="0" fontId="0" fillId="0" borderId="0" xfId="0" applyBorder="1" applyAlignment="1">
      <alignment horizontal="left" vertical="top" wrapText="1"/>
    </xf>
    <xf numFmtId="0" fontId="5" fillId="0" borderId="0" xfId="0" applyFont="1" applyAlignment="1">
      <alignment wrapText="1"/>
    </xf>
    <xf numFmtId="0" fontId="5" fillId="0" borderId="0" xfId="0" applyFont="1" applyAlignment="1">
      <alignment vertical="top" wrapText="1"/>
    </xf>
    <xf numFmtId="0" fontId="17" fillId="0" borderId="0" xfId="0" applyFont="1" applyFill="1" applyAlignment="1"/>
    <xf numFmtId="0" fontId="0" fillId="0" borderId="9" xfId="0" applyFill="1" applyBorder="1" applyAlignment="1"/>
    <xf numFmtId="0" fontId="0" fillId="0" borderId="5" xfId="0" applyFill="1" applyBorder="1" applyAlignment="1"/>
    <xf numFmtId="0" fontId="9" fillId="0" borderId="0" xfId="0" applyFont="1" applyAlignment="1">
      <alignment horizontal="left" vertical="top"/>
    </xf>
    <xf numFmtId="0" fontId="6" fillId="0" borderId="2" xfId="0" applyFont="1" applyBorder="1" applyAlignment="1">
      <alignment horizontal="left" vertical="top" wrapText="1"/>
    </xf>
    <xf numFmtId="0" fontId="0" fillId="0" borderId="12" xfId="0" applyBorder="1" applyAlignment="1"/>
    <xf numFmtId="0" fontId="22" fillId="0" borderId="12" xfId="0" applyFont="1" applyBorder="1" applyAlignment="1">
      <alignment wrapText="1"/>
    </xf>
    <xf numFmtId="0" fontId="22" fillId="0" borderId="1" xfId="0" applyFont="1" applyBorder="1" applyAlignment="1">
      <alignment wrapText="1"/>
    </xf>
    <xf numFmtId="0" fontId="0" fillId="0" borderId="2" xfId="0" applyFill="1" applyBorder="1" applyAlignment="1">
      <alignment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5" fillId="0" borderId="0" xfId="0" applyFont="1" applyAlignment="1">
      <alignment horizontal="left" vertical="top" wrapText="1"/>
    </xf>
    <xf numFmtId="0" fontId="0" fillId="0" borderId="0" xfId="0" applyAlignment="1">
      <alignment wrapText="1"/>
    </xf>
    <xf numFmtId="0" fontId="18" fillId="0" borderId="0" xfId="0" applyFont="1" applyAlignment="1">
      <alignment horizontal="left" vertical="top" wrapText="1"/>
    </xf>
    <xf numFmtId="0" fontId="0" fillId="0" borderId="1" xfId="0" applyBorder="1"/>
    <xf numFmtId="0" fontId="9" fillId="0" borderId="0" xfId="0" applyFont="1" applyAlignment="1">
      <alignment horizontal="left" vertical="top" wrapText="1"/>
    </xf>
    <xf numFmtId="0" fontId="0" fillId="2" borderId="6" xfId="0" applyFill="1" applyBorder="1"/>
    <xf numFmtId="0" fontId="0" fillId="0" borderId="1" xfId="0" applyBorder="1" applyAlignment="1">
      <alignment horizontal="left" vertical="center"/>
    </xf>
    <xf numFmtId="0" fontId="14" fillId="0" borderId="0" xfId="0" applyFont="1" applyFill="1" applyAlignment="1">
      <alignment wrapText="1"/>
    </xf>
    <xf numFmtId="0" fontId="0" fillId="0" borderId="0" xfId="0"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2" fillId="0" borderId="1" xfId="0" applyFont="1" applyFill="1" applyBorder="1" applyAlignment="1">
      <alignment vertical="top" wrapText="1"/>
    </xf>
    <xf numFmtId="0" fontId="0" fillId="0" borderId="0" xfId="0"/>
    <xf numFmtId="0" fontId="5" fillId="0" borderId="1" xfId="0" applyFont="1" applyBorder="1" applyAlignment="1">
      <alignment horizontal="center" vertical="center" wrapText="1"/>
    </xf>
    <xf numFmtId="0" fontId="5" fillId="0" borderId="0" xfId="0" applyFont="1" applyFill="1" applyAlignment="1">
      <alignment vertical="top" wrapText="1"/>
    </xf>
    <xf numFmtId="0" fontId="0" fillId="0" borderId="0" xfId="0" applyFill="1" applyAlignment="1">
      <alignment vertical="top" wrapText="1"/>
    </xf>
    <xf numFmtId="0" fontId="5" fillId="0" borderId="0" xfId="0" applyFont="1" applyAlignment="1">
      <alignment horizontal="left" vertical="top"/>
    </xf>
    <xf numFmtId="0" fontId="6" fillId="0" borderId="1" xfId="0" applyFont="1" applyBorder="1" applyAlignment="1">
      <alignment vertical="top"/>
    </xf>
    <xf numFmtId="0" fontId="4" fillId="0" borderId="0" xfId="0" applyFont="1" applyFill="1" applyAlignment="1">
      <alignment horizontal="center" vertical="center"/>
    </xf>
    <xf numFmtId="0" fontId="3" fillId="0" borderId="1" xfId="0" applyFont="1" applyBorder="1" applyAlignment="1">
      <alignment horizontal="right" vertical="top" wrapText="1"/>
    </xf>
    <xf numFmtId="0" fontId="3" fillId="0" borderId="0" xfId="0" applyFont="1" applyAlignment="1">
      <alignment wrapText="1"/>
    </xf>
    <xf numFmtId="0" fontId="3" fillId="0" borderId="1" xfId="5" applyFont="1" applyBorder="1" applyAlignment="1">
      <alignment horizontal="center" vertical="center"/>
    </xf>
    <xf numFmtId="0" fontId="3" fillId="0" borderId="0" xfId="5" applyFont="1" applyBorder="1" applyAlignment="1">
      <alignment horizontal="center" vertical="center"/>
    </xf>
    <xf numFmtId="0" fontId="3" fillId="0" borderId="11" xfId="0" applyFont="1" applyBorder="1" applyAlignment="1">
      <alignment wrapText="1"/>
    </xf>
    <xf numFmtId="0" fontId="3" fillId="2" borderId="1" xfId="0" applyFont="1" applyFill="1" applyBorder="1" applyAlignment="1">
      <alignment vertical="top" wrapText="1"/>
    </xf>
    <xf numFmtId="0" fontId="3" fillId="0" borderId="1" xfId="0" applyFont="1" applyBorder="1" applyAlignment="1">
      <alignment horizontal="center" wrapText="1"/>
    </xf>
    <xf numFmtId="0" fontId="3" fillId="0" borderId="1" xfId="0" applyFont="1" applyFill="1" applyBorder="1" applyAlignment="1">
      <alignment horizontal="center" vertical="center"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0" xfId="0" applyFont="1" applyFill="1"/>
    <xf numFmtId="165" fontId="3" fillId="0" borderId="1" xfId="5" applyNumberFormat="1" applyFont="1" applyBorder="1" applyAlignment="1">
      <alignment horizontal="center" vertical="center"/>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9" fontId="3" fillId="0" borderId="1" xfId="0" applyNumberFormat="1" applyFont="1" applyBorder="1" applyAlignment="1">
      <alignment horizontal="right" vertical="center" wrapText="1"/>
    </xf>
    <xf numFmtId="1" fontId="3" fillId="0" borderId="1" xfId="0" applyNumberFormat="1" applyFont="1" applyBorder="1" applyAlignment="1">
      <alignment horizontal="right" vertical="center" wrapText="1"/>
    </xf>
    <xf numFmtId="0" fontId="3" fillId="3" borderId="1" xfId="0" applyFont="1" applyFill="1" applyBorder="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3" fillId="0" borderId="1" xfId="5" applyFont="1" applyBorder="1"/>
    <xf numFmtId="167" fontId="3" fillId="0" borderId="1" xfId="5" applyNumberFormat="1" applyFont="1" applyBorder="1" applyAlignment="1">
      <alignment horizontal="right" vertical="top"/>
    </xf>
    <xf numFmtId="14" fontId="3" fillId="0" borderId="1" xfId="5" applyNumberFormat="1" applyFont="1" applyBorder="1"/>
    <xf numFmtId="1" fontId="3" fillId="0" borderId="1" xfId="5" applyNumberFormat="1" applyFont="1" applyBorder="1"/>
    <xf numFmtId="0" fontId="3" fillId="0" borderId="1" xfId="0" applyFont="1" applyFill="1" applyBorder="1" applyAlignment="1">
      <alignment horizontal="center" vertical="center"/>
    </xf>
    <xf numFmtId="0" fontId="3" fillId="0" borderId="0" xfId="0" applyFont="1" applyBorder="1" applyAlignment="1">
      <alignment horizontal="left" vertical="top" wrapText="1"/>
    </xf>
    <xf numFmtId="0" fontId="36"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36" fillId="0" borderId="7" xfId="0" applyFont="1" applyFill="1" applyBorder="1"/>
    <xf numFmtId="0" fontId="2" fillId="0" borderId="0" xfId="0" applyFont="1" applyFill="1"/>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0" fillId="0" borderId="1" xfId="0" applyBorder="1" applyAlignment="1">
      <alignment vertical="center" wrapText="1"/>
    </xf>
    <xf numFmtId="37" fontId="3" fillId="0" borderId="1" xfId="1" applyNumberFormat="1" applyBorder="1" applyAlignment="1">
      <alignment horizontal="right"/>
    </xf>
    <xf numFmtId="0" fontId="7" fillId="0" borderId="1" xfId="0" applyFont="1" applyBorder="1" applyAlignment="1">
      <alignment vertical="center"/>
    </xf>
    <xf numFmtId="37" fontId="5" fillId="0" borderId="1" xfId="1" applyNumberFormat="1" applyFont="1" applyBorder="1" applyAlignment="1">
      <alignment horizontal="right"/>
    </xf>
    <xf numFmtId="0" fontId="7" fillId="2" borderId="1" xfId="0" applyFont="1" applyFill="1" applyBorder="1" applyAlignment="1">
      <alignment horizontal="right"/>
    </xf>
    <xf numFmtId="0" fontId="3" fillId="0" borderId="1" xfId="0" applyFont="1" applyBorder="1" applyAlignment="1">
      <alignment vertical="center"/>
    </xf>
    <xf numFmtId="0" fontId="3" fillId="0" borderId="1" xfId="0" applyFont="1" applyFill="1" applyBorder="1" applyAlignment="1">
      <alignment horizontal="right"/>
    </xf>
    <xf numFmtId="0" fontId="3" fillId="0" borderId="1" xfId="0" applyFont="1" applyBorder="1" applyAlignment="1">
      <alignment vertical="center" wrapText="1"/>
    </xf>
    <xf numFmtId="0" fontId="5" fillId="0" borderId="1" xfId="0" applyFont="1" applyFill="1" applyBorder="1" applyAlignment="1">
      <alignment horizontal="right"/>
    </xf>
    <xf numFmtId="37" fontId="3" fillId="0" borderId="2" xfId="1" applyNumberFormat="1" applyBorder="1" applyAlignment="1">
      <alignment horizontal="right"/>
    </xf>
    <xf numFmtId="37" fontId="0" fillId="0" borderId="9" xfId="0" applyNumberFormat="1" applyBorder="1" applyAlignment="1">
      <alignment horizontal="right"/>
    </xf>
    <xf numFmtId="0" fontId="5" fillId="0" borderId="0" xfId="0" applyFont="1" applyAlignment="1"/>
    <xf numFmtId="37" fontId="5" fillId="0" borderId="9" xfId="1" applyNumberFormat="1" applyFont="1" applyBorder="1" applyAlignment="1">
      <alignment horizontal="right"/>
    </xf>
    <xf numFmtId="0" fontId="0" fillId="2" borderId="1" xfId="0" applyFill="1" applyBorder="1" applyAlignment="1">
      <alignment vertical="center"/>
    </xf>
    <xf numFmtId="0" fontId="22" fillId="0" borderId="1" xfId="0" applyFont="1" applyBorder="1" applyAlignment="1">
      <alignment horizontal="center" vertical="center" wrapText="1"/>
    </xf>
    <xf numFmtId="0" fontId="0" fillId="0" borderId="1" xfId="0" applyBorder="1" applyAlignment="1">
      <alignment vertical="center"/>
    </xf>
    <xf numFmtId="37" fontId="0" fillId="0" borderId="1" xfId="0" applyNumberFormat="1" applyBorder="1" applyAlignment="1">
      <alignment horizontal="right"/>
    </xf>
    <xf numFmtId="0" fontId="13" fillId="0" borderId="6" xfId="0" applyFont="1" applyFill="1" applyBorder="1" applyAlignment="1"/>
    <xf numFmtId="0" fontId="0" fillId="0" borderId="1" xfId="0" applyFill="1" applyBorder="1" applyAlignment="1">
      <alignment vertical="center"/>
    </xf>
    <xf numFmtId="0" fontId="3"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5" fillId="0" borderId="1" xfId="0" applyFont="1" applyBorder="1" applyAlignment="1">
      <alignment vertical="center"/>
    </xf>
    <xf numFmtId="37" fontId="5" fillId="0" borderId="1" xfId="0" applyNumberFormat="1" applyFont="1" applyBorder="1" applyAlignment="1">
      <alignment horizontal="right"/>
    </xf>
    <xf numFmtId="37" fontId="0" fillId="0" borderId="0" xfId="0" applyNumberFormat="1" applyBorder="1"/>
    <xf numFmtId="0" fontId="3" fillId="0" borderId="1" xfId="0" applyFont="1" applyBorder="1"/>
    <xf numFmtId="0" fontId="3" fillId="0" borderId="1" xfId="0" applyFont="1" applyFill="1" applyBorder="1" applyAlignment="1">
      <alignment wrapText="1"/>
    </xf>
    <xf numFmtId="0" fontId="3" fillId="0" borderId="1" xfId="0" applyFont="1" applyFill="1" applyBorder="1"/>
    <xf numFmtId="0" fontId="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24" fillId="0" borderId="0" xfId="0" applyFont="1" applyAlignment="1">
      <alignment horizontal="left" vertical="center" wrapText="1"/>
    </xf>
    <xf numFmtId="9" fontId="3" fillId="0" borderId="1" xfId="4" applyBorder="1" applyAlignment="1">
      <alignment horizontal="right"/>
    </xf>
    <xf numFmtId="0" fontId="24" fillId="0" borderId="0" xfId="0" applyFont="1" applyAlignment="1">
      <alignment horizontal="left" vertical="center"/>
    </xf>
    <xf numFmtId="0" fontId="0" fillId="0" borderId="0" xfId="0" applyAlignment="1">
      <alignment horizontal="right"/>
    </xf>
    <xf numFmtId="0" fontId="3" fillId="0" borderId="0" xfId="0" applyFont="1"/>
    <xf numFmtId="0" fontId="3" fillId="0" borderId="0" xfId="0" applyFont="1" applyAlignment="1">
      <alignment horizontal="right"/>
    </xf>
    <xf numFmtId="0" fontId="24" fillId="0" borderId="0" xfId="0" applyFont="1"/>
    <xf numFmtId="0" fontId="5" fillId="0" borderId="0" xfId="0" applyFont="1" applyFill="1" applyBorder="1" applyAlignment="1">
      <alignment horizontal="left" vertical="top"/>
    </xf>
    <xf numFmtId="0" fontId="0" fillId="0" borderId="0" xfId="0" applyBorder="1" applyAlignment="1">
      <alignment horizontal="right"/>
    </xf>
    <xf numFmtId="0" fontId="2" fillId="0" borderId="0" xfId="0" applyFont="1" applyFill="1" applyBorder="1"/>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Border="1" applyAlignment="1">
      <alignment horizontal="center" vertical="center"/>
    </xf>
    <xf numFmtId="2" fontId="3" fillId="0" borderId="1" xfId="0" applyNumberFormat="1" applyFont="1" applyBorder="1" applyAlignment="1">
      <alignment horizontal="right" wrapText="1"/>
    </xf>
    <xf numFmtId="0" fontId="36" fillId="0" borderId="1" xfId="0" applyFont="1" applyFill="1" applyBorder="1" applyAlignment="1">
      <alignment horizontal="center" vertical="center" wrapText="1"/>
    </xf>
    <xf numFmtId="0" fontId="2" fillId="0" borderId="15" xfId="0" applyFont="1" applyFill="1" applyBorder="1" applyAlignment="1">
      <alignment wrapText="1"/>
    </xf>
    <xf numFmtId="2" fontId="36" fillId="0" borderId="1" xfId="0" applyNumberFormat="1" applyFont="1" applyFill="1" applyBorder="1" applyAlignment="1">
      <alignment horizontal="right" wrapText="1"/>
    </xf>
    <xf numFmtId="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2" xfId="0" applyFont="1" applyBorder="1" applyAlignment="1">
      <alignment wrapText="1"/>
    </xf>
    <xf numFmtId="0" fontId="3" fillId="0" borderId="0" xfId="0" applyFont="1" applyBorder="1" applyAlignment="1">
      <alignment wrapText="1"/>
    </xf>
    <xf numFmtId="0" fontId="3" fillId="0" borderId="1" xfId="0" applyFont="1" applyBorder="1" applyAlignment="1">
      <alignment horizontal="center" vertical="center" wrapText="1"/>
    </xf>
    <xf numFmtId="1" fontId="0" fillId="0" borderId="1" xfId="0" applyNumberFormat="1" applyBorder="1" applyAlignment="1">
      <alignment horizontal="center"/>
    </xf>
    <xf numFmtId="168" fontId="0" fillId="0" borderId="1" xfId="0" applyNumberFormat="1" applyFill="1" applyBorder="1" applyAlignment="1">
      <alignment horizontal="right"/>
    </xf>
    <xf numFmtId="3" fontId="22" fillId="0" borderId="1" xfId="0" applyNumberFormat="1" applyFont="1" applyBorder="1" applyAlignment="1">
      <alignment horizontal="center" vertical="center"/>
    </xf>
    <xf numFmtId="0" fontId="3" fillId="0" borderId="0" xfId="0" applyFont="1" applyFill="1" applyAlignment="1">
      <alignment wrapText="1"/>
    </xf>
    <xf numFmtId="0" fontId="3" fillId="0" borderId="1" xfId="0" applyFont="1" applyFill="1" applyBorder="1" applyAlignment="1">
      <alignment horizontal="left" vertical="top" wrapText="1"/>
    </xf>
    <xf numFmtId="0" fontId="3" fillId="0" borderId="1" xfId="0" applyFont="1" applyBorder="1" applyAlignment="1">
      <alignment horizontal="center"/>
    </xf>
    <xf numFmtId="167" fontId="0" fillId="0" borderId="1" xfId="0" applyNumberFormat="1" applyBorder="1" applyAlignment="1">
      <alignment horizontal="center"/>
    </xf>
    <xf numFmtId="0" fontId="3" fillId="0" borderId="0" xfId="0" applyFont="1" applyAlignment="1">
      <alignment vertical="top"/>
    </xf>
    <xf numFmtId="0" fontId="3" fillId="0" borderId="1" xfId="0" applyFont="1" applyBorder="1" applyAlignment="1">
      <alignment horizontal="right"/>
    </xf>
    <xf numFmtId="0" fontId="6" fillId="0" borderId="0" xfId="0" applyFont="1" applyFill="1" applyBorder="1" applyAlignment="1">
      <alignment vertical="top" wrapText="1"/>
    </xf>
    <xf numFmtId="0" fontId="6" fillId="0" borderId="6" xfId="0" applyFont="1" applyBorder="1" applyAlignment="1">
      <alignment vertical="top" wrapText="1"/>
    </xf>
    <xf numFmtId="0" fontId="6" fillId="0" borderId="9" xfId="0" applyFont="1" applyBorder="1" applyAlignment="1">
      <alignment vertical="top" wrapText="1"/>
    </xf>
    <xf numFmtId="0" fontId="13" fillId="0" borderId="6" xfId="0" applyFont="1" applyBorder="1" applyAlignment="1">
      <alignment vertical="top" wrapText="1"/>
    </xf>
    <xf numFmtId="0" fontId="5" fillId="0" borderId="0" xfId="0" applyFont="1" applyBorder="1" applyAlignment="1">
      <alignment vertical="center" wrapText="1"/>
    </xf>
    <xf numFmtId="0" fontId="4" fillId="2" borderId="0" xfId="0" applyFont="1" applyFill="1" applyAlignment="1">
      <alignment horizontal="centerContinuous" vertical="center"/>
    </xf>
    <xf numFmtId="0" fontId="5" fillId="0" borderId="2" xfId="0" applyFont="1" applyFill="1" applyBorder="1" applyAlignment="1">
      <alignment vertical="center" wrapText="1"/>
    </xf>
    <xf numFmtId="0" fontId="3" fillId="0" borderId="2" xfId="0" applyFont="1" applyFill="1" applyBorder="1" applyAlignment="1">
      <alignment vertical="center" wrapText="1"/>
    </xf>
    <xf numFmtId="0" fontId="0" fillId="0" borderId="2" xfId="0" applyFill="1" applyBorder="1" applyAlignment="1">
      <alignment vertical="center" wrapText="1"/>
    </xf>
    <xf numFmtId="0" fontId="0" fillId="0" borderId="0" xfId="0" applyAlignment="1">
      <alignment vertical="center" wrapText="1"/>
    </xf>
    <xf numFmtId="0" fontId="5" fillId="0" borderId="0" xfId="0" applyFont="1" applyAlignment="1">
      <alignment vertical="center"/>
    </xf>
    <xf numFmtId="0" fontId="0" fillId="0" borderId="0" xfId="0" applyAlignment="1">
      <alignment vertical="center"/>
    </xf>
    <xf numFmtId="0" fontId="3" fillId="0" borderId="0" xfId="0" applyFont="1" applyAlignment="1">
      <alignment vertical="center" wrapText="1"/>
    </xf>
    <xf numFmtId="0" fontId="3" fillId="0" borderId="6" xfId="0" applyFont="1"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3" fillId="0" borderId="6" xfId="0" applyFont="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5" fillId="0" borderId="0"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vertical="top" wrapText="1"/>
    </xf>
    <xf numFmtId="0" fontId="3" fillId="0" borderId="0" xfId="0" applyFont="1" applyBorder="1" applyAlignment="1">
      <alignment vertical="top" wrapText="1"/>
    </xf>
    <xf numFmtId="0" fontId="3" fillId="0" borderId="1" xfId="0" applyFont="1" applyBorder="1" applyAlignment="1">
      <alignment vertical="top" wrapText="1"/>
    </xf>
    <xf numFmtId="0" fontId="3" fillId="0" borderId="10" xfId="0" applyFont="1" applyBorder="1" applyAlignment="1">
      <alignment vertical="top" wrapText="1"/>
    </xf>
    <xf numFmtId="0" fontId="0" fillId="0" borderId="15" xfId="0" applyBorder="1" applyAlignment="1">
      <alignment vertical="top" wrapText="1"/>
    </xf>
    <xf numFmtId="0" fontId="0" fillId="0" borderId="11" xfId="0" applyBorder="1" applyAlignment="1">
      <alignment vertical="top"/>
    </xf>
    <xf numFmtId="0" fontId="0" fillId="0" borderId="4" xfId="0" applyBorder="1" applyAlignment="1">
      <alignment vertical="top" wrapText="1"/>
    </xf>
    <xf numFmtId="0" fontId="0" fillId="0" borderId="2" xfId="0" applyBorder="1" applyAlignment="1">
      <alignment vertical="top"/>
    </xf>
    <xf numFmtId="0" fontId="0" fillId="0" borderId="8" xfId="0" applyBorder="1" applyAlignment="1">
      <alignment vertical="top"/>
    </xf>
    <xf numFmtId="0" fontId="6" fillId="0" borderId="6" xfId="5" applyFill="1" applyBorder="1" applyAlignment="1">
      <alignment vertical="center"/>
    </xf>
    <xf numFmtId="0" fontId="6" fillId="0" borderId="9" xfId="5" applyFill="1" applyBorder="1" applyAlignment="1">
      <alignment vertical="center"/>
    </xf>
    <xf numFmtId="0" fontId="6" fillId="0" borderId="5" xfId="5" applyFill="1" applyBorder="1" applyAlignment="1">
      <alignment vertical="center"/>
    </xf>
    <xf numFmtId="0" fontId="13" fillId="0" borderId="0" xfId="0" applyFont="1" applyAlignment="1">
      <alignment vertical="top" wrapText="1"/>
    </xf>
    <xf numFmtId="0" fontId="3" fillId="0" borderId="0" xfId="0" applyFont="1" applyFill="1" applyAlignment="1">
      <alignment vertical="top" wrapText="1"/>
    </xf>
    <xf numFmtId="0" fontId="13" fillId="0" borderId="0" xfId="0" applyFont="1" applyAlignment="1">
      <alignment vertical="top"/>
    </xf>
    <xf numFmtId="0" fontId="0" fillId="0" borderId="1" xfId="0" applyBorder="1" applyAlignment="1">
      <alignment vertical="top"/>
    </xf>
    <xf numFmtId="0" fontId="0" fillId="0" borderId="6" xfId="0" applyBorder="1" applyAlignment="1">
      <alignment vertical="top" wrapText="1"/>
    </xf>
    <xf numFmtId="0" fontId="0" fillId="0" borderId="10" xfId="0" applyBorder="1" applyAlignment="1"/>
    <xf numFmtId="0" fontId="3" fillId="0" borderId="12" xfId="0" applyFont="1" applyBorder="1" applyAlignment="1">
      <alignment vertical="top" wrapText="1"/>
    </xf>
    <xf numFmtId="0" fontId="0" fillId="0" borderId="12" xfId="0" applyBorder="1" applyAlignment="1">
      <alignment vertical="top" wrapText="1"/>
    </xf>
    <xf numFmtId="0" fontId="5" fillId="0" borderId="6" xfId="0" applyFont="1" applyBorder="1" applyAlignment="1">
      <alignment vertical="top" wrapText="1"/>
    </xf>
    <xf numFmtId="0" fontId="5" fillId="0" borderId="9" xfId="0" applyFont="1" applyBorder="1" applyAlignment="1">
      <alignment vertical="top" wrapText="1"/>
    </xf>
    <xf numFmtId="0" fontId="5" fillId="0" borderId="5" xfId="0" applyFont="1" applyBorder="1" applyAlignment="1">
      <alignment vertical="top" wrapText="1"/>
    </xf>
    <xf numFmtId="0" fontId="3" fillId="0" borderId="15" xfId="0" applyFont="1" applyBorder="1" applyAlignment="1">
      <alignment vertical="top" wrapText="1"/>
    </xf>
    <xf numFmtId="0" fontId="5" fillId="0" borderId="15" xfId="0" applyFont="1" applyBorder="1" applyAlignment="1">
      <alignment vertical="top" wrapText="1"/>
    </xf>
    <xf numFmtId="0" fontId="3" fillId="0" borderId="3" xfId="0" applyFont="1" applyBorder="1" applyAlignment="1">
      <alignment vertical="top" wrapText="1"/>
    </xf>
    <xf numFmtId="0" fontId="0" fillId="0" borderId="0" xfId="0" applyAlignment="1">
      <alignment horizontal="centerContinuous" vertical="center"/>
    </xf>
    <xf numFmtId="0" fontId="3" fillId="0" borderId="2" xfId="0" applyFont="1" applyBorder="1" applyAlignment="1">
      <alignment vertical="top"/>
    </xf>
    <xf numFmtId="0" fontId="3" fillId="0" borderId="11" xfId="0"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vertical="top" wrapText="1"/>
    </xf>
    <xf numFmtId="0" fontId="3" fillId="0" borderId="8" xfId="0" applyFont="1" applyBorder="1" applyAlignment="1">
      <alignment vertical="top" wrapText="1"/>
    </xf>
    <xf numFmtId="0" fontId="5" fillId="0" borderId="2" xfId="0" applyFont="1" applyBorder="1" applyAlignment="1">
      <alignment vertical="center" wrapText="1"/>
    </xf>
    <xf numFmtId="0" fontId="0" fillId="0" borderId="2" xfId="0" applyBorder="1" applyAlignment="1">
      <alignment vertical="center" wrapText="1"/>
    </xf>
    <xf numFmtId="0" fontId="3" fillId="0" borderId="2" xfId="0" applyFont="1" applyFill="1" applyBorder="1" applyAlignment="1">
      <alignment vertical="top" wrapText="1"/>
    </xf>
    <xf numFmtId="49" fontId="3" fillId="0" borderId="6" xfId="0" applyNumberFormat="1" applyFont="1" applyBorder="1" applyAlignment="1">
      <alignment vertical="center"/>
    </xf>
    <xf numFmtId="49" fontId="3" fillId="0" borderId="5" xfId="0" applyNumberFormat="1" applyFont="1" applyBorder="1" applyAlignment="1">
      <alignment vertical="center"/>
    </xf>
    <xf numFmtId="0" fontId="0" fillId="0" borderId="15" xfId="0" applyBorder="1" applyAlignment="1">
      <alignment vertical="top"/>
    </xf>
    <xf numFmtId="0" fontId="0" fillId="0" borderId="0" xfId="0" applyAlignment="1">
      <alignment horizontal="centerContinuous"/>
    </xf>
    <xf numFmtId="0" fontId="0" fillId="0" borderId="0" xfId="0" applyAlignment="1">
      <alignment horizontal="centerContinuous" vertical="top"/>
    </xf>
    <xf numFmtId="0" fontId="6" fillId="0" borderId="7" xfId="0" applyFont="1" applyBorder="1" applyAlignment="1">
      <alignment vertical="top" wrapText="1"/>
    </xf>
    <xf numFmtId="0" fontId="6" fillId="0" borderId="0" xfId="0" applyFont="1" applyAlignment="1">
      <alignment vertical="top" wrapText="1"/>
    </xf>
    <xf numFmtId="0" fontId="18" fillId="0" borderId="0" xfId="0" applyFont="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13" fillId="3" borderId="1" xfId="0" applyFont="1" applyFill="1" applyBorder="1" applyAlignment="1">
      <alignment vertical="top" wrapText="1"/>
    </xf>
    <xf numFmtId="0" fontId="0" fillId="3" borderId="1" xfId="0" applyFill="1" applyBorder="1" applyAlignment="1">
      <alignment vertical="top" wrapText="1"/>
    </xf>
    <xf numFmtId="0" fontId="0" fillId="0" borderId="6" xfId="0" applyFill="1" applyBorder="1" applyAlignment="1">
      <alignment vertical="top" wrapText="1"/>
    </xf>
    <xf numFmtId="0" fontId="0" fillId="0" borderId="5" xfId="0" applyFill="1" applyBorder="1" applyAlignment="1">
      <alignment vertical="top" wrapText="1"/>
    </xf>
    <xf numFmtId="0" fontId="3" fillId="0" borderId="6" xfId="0" applyFont="1" applyFill="1" applyBorder="1" applyAlignment="1">
      <alignment vertical="top" wrapText="1"/>
    </xf>
    <xf numFmtId="0" fontId="6" fillId="0" borderId="2" xfId="0" applyFont="1" applyBorder="1" applyAlignment="1">
      <alignment vertical="top" wrapText="1"/>
    </xf>
    <xf numFmtId="0" fontId="6" fillId="0" borderId="2" xfId="0" applyFont="1" applyFill="1" applyBorder="1" applyAlignment="1">
      <alignment vertical="top" wrapText="1"/>
    </xf>
    <xf numFmtId="0" fontId="13" fillId="2" borderId="1" xfId="0" applyFont="1" applyFill="1" applyBorder="1" applyAlignment="1">
      <alignment vertical="top" wrapText="1"/>
    </xf>
    <xf numFmtId="0" fontId="0" fillId="2" borderId="1" xfId="0" applyFill="1" applyBorder="1" applyAlignment="1">
      <alignment vertical="top" wrapText="1"/>
    </xf>
    <xf numFmtId="0" fontId="0" fillId="2" borderId="6" xfId="0" applyFill="1" applyBorder="1" applyAlignment="1"/>
    <xf numFmtId="0" fontId="0" fillId="2" borderId="9" xfId="0" applyFill="1" applyBorder="1" applyAlignment="1"/>
    <xf numFmtId="0" fontId="0" fillId="2" borderId="5" xfId="0" applyFill="1" applyBorder="1" applyAlignment="1"/>
    <xf numFmtId="0" fontId="12" fillId="2" borderId="6" xfId="0" applyFont="1" applyFill="1" applyBorder="1" applyAlignment="1"/>
    <xf numFmtId="0" fontId="12" fillId="2" borderId="9" xfId="0" applyFont="1" applyFill="1" applyBorder="1" applyAlignment="1"/>
    <xf numFmtId="0" fontId="12" fillId="2" borderId="5" xfId="0" applyFont="1" applyFill="1" applyBorder="1" applyAlignment="1"/>
    <xf numFmtId="0" fontId="0" fillId="0" borderId="9" xfId="0" applyFill="1" applyBorder="1" applyAlignment="1">
      <alignment vertical="top" wrapText="1"/>
    </xf>
    <xf numFmtId="0" fontId="24" fillId="0" borderId="6" xfId="0" applyFont="1" applyBorder="1" applyAlignment="1">
      <alignment vertical="top" wrapText="1"/>
    </xf>
    <xf numFmtId="0" fontId="24" fillId="0" borderId="9" xfId="0" applyFont="1" applyBorder="1" applyAlignment="1">
      <alignment vertical="top" wrapText="1"/>
    </xf>
    <xf numFmtId="0" fontId="24" fillId="0" borderId="5" xfId="0" applyFont="1" applyBorder="1" applyAlignment="1">
      <alignment vertical="top" wrapText="1"/>
    </xf>
    <xf numFmtId="0" fontId="3" fillId="0" borderId="1" xfId="0" applyFont="1" applyFill="1" applyBorder="1" applyAlignment="1">
      <alignment vertical="top" wrapText="1"/>
    </xf>
    <xf numFmtId="0" fontId="9" fillId="0" borderId="0" xfId="0" applyFont="1" applyAlignment="1">
      <alignment vertical="top" wrapText="1"/>
    </xf>
    <xf numFmtId="0" fontId="0" fillId="0" borderId="6" xfId="0" applyBorder="1" applyAlignment="1">
      <alignment vertical="top"/>
    </xf>
    <xf numFmtId="0" fontId="0" fillId="0" borderId="6" xfId="0" applyFill="1" applyBorder="1" applyAlignment="1">
      <alignment vertical="top"/>
    </xf>
    <xf numFmtId="0" fontId="3" fillId="0" borderId="0" xfId="0" applyFont="1" applyFill="1" applyAlignment="1">
      <alignment vertical="top"/>
    </xf>
    <xf numFmtId="0" fontId="22" fillId="0" borderId="5" xfId="0" applyFont="1" applyBorder="1" applyAlignment="1">
      <alignment vertical="top"/>
    </xf>
    <xf numFmtId="0" fontId="22" fillId="0" borderId="5" xfId="0" applyFont="1" applyBorder="1" applyAlignment="1">
      <alignment vertical="center"/>
    </xf>
    <xf numFmtId="0" fontId="5" fillId="0" borderId="2" xfId="0" applyFont="1" applyFill="1" applyBorder="1" applyAlignment="1">
      <alignment vertical="top"/>
    </xf>
    <xf numFmtId="0" fontId="18" fillId="0" borderId="0" xfId="0" applyFont="1" applyFill="1" applyAlignment="1"/>
    <xf numFmtId="0" fontId="3" fillId="0" borderId="0" xfId="0" applyFont="1" applyFill="1" applyAlignment="1"/>
    <xf numFmtId="0" fontId="3" fillId="0" borderId="1" xfId="0" applyFont="1" applyBorder="1" applyAlignment="1">
      <alignment vertical="top"/>
    </xf>
    <xf numFmtId="0" fontId="3" fillId="0" borderId="1" xfId="0" applyFont="1" applyBorder="1" applyAlignment="1"/>
    <xf numFmtId="0" fontId="3" fillId="3" borderId="3" xfId="0" applyFont="1" applyFill="1" applyBorder="1" applyAlignment="1"/>
    <xf numFmtId="0" fontId="26" fillId="0" borderId="0" xfId="0" applyFont="1" applyFill="1" applyAlignment="1">
      <alignment vertical="top" wrapText="1"/>
    </xf>
    <xf numFmtId="0" fontId="22" fillId="0" borderId="0" xfId="0" applyFont="1" applyFill="1" applyAlignment="1">
      <alignment vertical="top" wrapText="1"/>
    </xf>
    <xf numFmtId="0" fontId="26" fillId="0" borderId="0" xfId="0" applyFont="1" applyAlignment="1">
      <alignment vertical="top" wrapText="1"/>
    </xf>
    <xf numFmtId="0" fontId="22" fillId="0" borderId="0" xfId="0" applyFont="1" applyAlignment="1">
      <alignment vertical="top" wrapText="1"/>
    </xf>
    <xf numFmtId="0" fontId="24" fillId="0" borderId="0" xfId="0" applyFont="1" applyAlignment="1">
      <alignment vertical="top" wrapText="1"/>
    </xf>
    <xf numFmtId="0" fontId="5" fillId="0" borderId="2" xfId="0" applyFont="1" applyBorder="1" applyAlignment="1">
      <alignment vertical="center"/>
    </xf>
    <xf numFmtId="173" fontId="3" fillId="0" borderId="6" xfId="0" applyNumberFormat="1" applyFont="1" applyBorder="1" applyAlignment="1">
      <alignment vertical="center"/>
    </xf>
    <xf numFmtId="0" fontId="3" fillId="0" borderId="9" xfId="0" applyFont="1" applyBorder="1" applyAlignment="1">
      <alignment vertical="top"/>
    </xf>
    <xf numFmtId="0" fontId="3" fillId="0" borderId="9" xfId="0" applyFont="1" applyFill="1" applyBorder="1" applyAlignment="1">
      <alignment vertical="top"/>
    </xf>
    <xf numFmtId="0" fontId="3" fillId="0" borderId="1" xfId="0" applyFont="1" applyFill="1" applyBorder="1" applyAlignment="1">
      <alignment vertical="top"/>
    </xf>
    <xf numFmtId="0" fontId="4" fillId="0" borderId="0" xfId="0" applyFont="1" applyFill="1" applyAlignment="1">
      <alignment horizontal="centerContinuous" vertical="center"/>
    </xf>
    <xf numFmtId="0" fontId="3" fillId="0" borderId="2" xfId="0" applyFont="1" applyFill="1" applyBorder="1" applyAlignment="1">
      <alignment horizontal="centerContinuous" vertical="top" wrapText="1"/>
    </xf>
    <xf numFmtId="0" fontId="28" fillId="0" borderId="0" xfId="0" applyFont="1" applyAlignment="1">
      <alignment vertical="top"/>
    </xf>
    <xf numFmtId="0" fontId="28" fillId="0" borderId="0" xfId="0" applyFont="1" applyAlignment="1">
      <alignment horizontal="left" vertical="top"/>
    </xf>
    <xf numFmtId="0" fontId="14" fillId="0" borderId="0" xfId="0" applyFont="1" applyAlignment="1">
      <alignment horizontal="left" vertical="top"/>
    </xf>
    <xf numFmtId="0" fontId="27" fillId="0" borderId="0" xfId="3" applyAlignment="1" applyProtection="1">
      <alignment wrapText="1"/>
    </xf>
    <xf numFmtId="0" fontId="27" fillId="0" borderId="6" xfId="3" applyBorder="1" applyAlignment="1" applyProtection="1">
      <alignment vertical="top" wrapText="1"/>
    </xf>
    <xf numFmtId="0" fontId="27" fillId="0" borderId="6" xfId="3" applyBorder="1" applyAlignment="1" applyProtection="1">
      <alignment wrapText="1"/>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urdue.edu/" TargetMode="External"/><Relationship Id="rId2" Type="http://schemas.openxmlformats.org/officeDocument/2006/relationships/hyperlink" Target="http://www.purdue.edu/Purdue/admissions" TargetMode="External"/><Relationship Id="rId1" Type="http://schemas.openxmlformats.org/officeDocument/2006/relationships/hyperlink" Target="mailto:admissions@purdue.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tabSelected="1" showRuler="0" zoomScaleNormal="100" workbookViewId="0">
      <selection activeCell="H46" sqref="H46"/>
    </sheetView>
  </sheetViews>
  <sheetFormatPr defaultColWidth="9.140625" defaultRowHeight="12.75" zeroHeight="1"/>
  <cols>
    <col min="1" max="1" width="4.5703125" style="295" bestFit="1" customWidth="1"/>
    <col min="2" max="2" width="31.85546875" style="349" bestFit="1" customWidth="1"/>
    <col min="3" max="3" width="27.7109375" style="349" bestFit="1" customWidth="1"/>
    <col min="4" max="4" width="31.7109375" bestFit="1" customWidth="1"/>
    <col min="16384" max="16384" width="30" customWidth="1"/>
  </cols>
  <sheetData>
    <row r="1" spans="1:3" ht="18">
      <c r="A1" s="459" t="s">
        <v>167</v>
      </c>
      <c r="B1" s="459"/>
      <c r="C1" s="459"/>
    </row>
    <row r="2" spans="1:3" ht="12.75" hidden="1" customHeight="1">
      <c r="C2" s="163"/>
    </row>
    <row r="3" spans="1:3" ht="12.75" hidden="1" customHeight="1">
      <c r="A3" s="353" t="s">
        <v>104</v>
      </c>
      <c r="B3" s="143" t="s">
        <v>105</v>
      </c>
      <c r="C3" s="320"/>
    </row>
    <row r="4" spans="1:3" ht="12.75" hidden="1" customHeight="1">
      <c r="A4" s="353" t="s">
        <v>104</v>
      </c>
      <c r="B4" s="144" t="s">
        <v>106</v>
      </c>
      <c r="C4" s="299"/>
    </row>
    <row r="5" spans="1:3" ht="12.75" hidden="1" customHeight="1">
      <c r="A5" s="353" t="s">
        <v>104</v>
      </c>
      <c r="B5" s="144" t="s">
        <v>107</v>
      </c>
      <c r="C5" s="299"/>
    </row>
    <row r="6" spans="1:3" ht="12.75" hidden="1" customHeight="1">
      <c r="A6" s="353" t="s">
        <v>104</v>
      </c>
      <c r="B6" s="144" t="s">
        <v>108</v>
      </c>
      <c r="C6" s="299"/>
    </row>
    <row r="7" spans="1:3" ht="12.75" hidden="1" customHeight="1">
      <c r="A7" s="353" t="s">
        <v>104</v>
      </c>
      <c r="B7" s="144" t="s">
        <v>169</v>
      </c>
      <c r="C7" s="299"/>
    </row>
    <row r="8" spans="1:3" ht="12.75" hidden="1" customHeight="1">
      <c r="A8" s="353" t="s">
        <v>104</v>
      </c>
      <c r="B8" s="144" t="s">
        <v>109</v>
      </c>
      <c r="C8" s="299"/>
    </row>
    <row r="9" spans="1:3" ht="12.75" hidden="1" customHeight="1">
      <c r="A9" s="353" t="s">
        <v>104</v>
      </c>
      <c r="B9" s="144" t="s">
        <v>110</v>
      </c>
      <c r="C9" s="299"/>
    </row>
    <row r="10" spans="1:3" ht="12.75" hidden="1" customHeight="1">
      <c r="A10" s="353" t="s">
        <v>104</v>
      </c>
      <c r="B10" s="144" t="s">
        <v>111</v>
      </c>
      <c r="C10" s="299"/>
    </row>
    <row r="11" spans="1:3" ht="12.75" hidden="1" customHeight="1">
      <c r="A11" s="353" t="s">
        <v>104</v>
      </c>
      <c r="B11" s="144" t="s">
        <v>112</v>
      </c>
      <c r="C11" s="299"/>
    </row>
    <row r="12" spans="1:3" ht="12.75" hidden="1" customHeight="1">
      <c r="A12" s="353" t="s">
        <v>104</v>
      </c>
      <c r="B12" s="28" t="s">
        <v>113</v>
      </c>
      <c r="C12" s="320"/>
    </row>
    <row r="13" spans="1:3" ht="12.75" hidden="1" customHeight="1">
      <c r="A13" s="353"/>
      <c r="B13" s="28"/>
      <c r="C13" s="320"/>
    </row>
    <row r="14" spans="1:3" ht="12.75" hidden="1" customHeight="1">
      <c r="A14" s="353" t="s">
        <v>104</v>
      </c>
      <c r="B14" s="239" t="s">
        <v>114</v>
      </c>
      <c r="C14" s="235"/>
    </row>
    <row r="15" spans="1:3" ht="12.75" hidden="1" customHeight="1">
      <c r="A15" s="353"/>
      <c r="B15" s="69"/>
      <c r="C15" s="327"/>
    </row>
    <row r="16" spans="1:3" ht="12.75" hidden="1" customHeight="1">
      <c r="A16" s="353"/>
      <c r="B16" s="240"/>
      <c r="C16" s="70"/>
    </row>
    <row r="17" spans="1:4" ht="53.25" hidden="1" customHeight="1">
      <c r="A17" s="169" t="s">
        <v>280</v>
      </c>
      <c r="B17" s="454" t="s">
        <v>613</v>
      </c>
      <c r="C17" s="454"/>
    </row>
    <row r="18" spans="1:4" ht="53.25" hidden="1" customHeight="1">
      <c r="A18" s="353"/>
      <c r="B18" s="455"/>
      <c r="C18" s="456"/>
    </row>
    <row r="19" spans="1:4">
      <c r="C19" s="268"/>
    </row>
    <row r="20" spans="1:4">
      <c r="A20" s="353" t="s">
        <v>605</v>
      </c>
      <c r="B20" s="4" t="s">
        <v>168</v>
      </c>
      <c r="C20" s="308"/>
    </row>
    <row r="21" spans="1:4" ht="12.75" customHeight="1">
      <c r="A21" s="353" t="s">
        <v>605</v>
      </c>
      <c r="B21" s="337" t="s">
        <v>286</v>
      </c>
      <c r="C21" s="457" t="s">
        <v>1045</v>
      </c>
      <c r="D21" s="337"/>
    </row>
    <row r="22" spans="1:4" ht="12.75" customHeight="1">
      <c r="A22" s="353" t="s">
        <v>605</v>
      </c>
      <c r="B22" s="337" t="s">
        <v>169</v>
      </c>
      <c r="C22" s="457" t="s">
        <v>1046</v>
      </c>
      <c r="D22" s="337"/>
    </row>
    <row r="23" spans="1:4" ht="12.75" customHeight="1">
      <c r="A23" s="353" t="s">
        <v>605</v>
      </c>
      <c r="B23" s="139" t="s">
        <v>594</v>
      </c>
      <c r="C23" s="457" t="s">
        <v>1047</v>
      </c>
      <c r="D23" s="337"/>
    </row>
    <row r="24" spans="1:4">
      <c r="A24" s="353" t="s">
        <v>605</v>
      </c>
      <c r="B24" s="139" t="s">
        <v>593</v>
      </c>
      <c r="C24" s="457"/>
      <c r="D24" s="337"/>
    </row>
    <row r="25" spans="1:4">
      <c r="A25" s="353" t="s">
        <v>605</v>
      </c>
      <c r="B25" s="139" t="s">
        <v>594</v>
      </c>
      <c r="C25" s="457"/>
      <c r="D25" s="337"/>
    </row>
    <row r="26" spans="1:4" ht="12.75" customHeight="1">
      <c r="A26" s="353" t="s">
        <v>605</v>
      </c>
      <c r="B26" s="337" t="s">
        <v>595</v>
      </c>
      <c r="C26" s="457" t="s">
        <v>1048</v>
      </c>
      <c r="D26" s="337"/>
    </row>
    <row r="27" spans="1:4" ht="12.75" customHeight="1">
      <c r="A27" s="353" t="s">
        <v>605</v>
      </c>
      <c r="B27" s="337" t="s">
        <v>170</v>
      </c>
      <c r="C27" s="569" t="s">
        <v>1049</v>
      </c>
      <c r="D27" s="337" t="s">
        <v>1050</v>
      </c>
    </row>
    <row r="28" spans="1:4" ht="12.75" customHeight="1">
      <c r="A28" s="353" t="s">
        <v>605</v>
      </c>
      <c r="B28" s="337" t="s">
        <v>171</v>
      </c>
      <c r="C28" s="457" t="s">
        <v>1051</v>
      </c>
      <c r="D28" s="337"/>
    </row>
    <row r="29" spans="1:4">
      <c r="A29" s="353" t="s">
        <v>605</v>
      </c>
      <c r="B29" s="337" t="s">
        <v>172</v>
      </c>
      <c r="C29" s="457"/>
      <c r="D29" s="337"/>
    </row>
    <row r="30" spans="1:4" ht="12.75" customHeight="1">
      <c r="A30" s="353" t="s">
        <v>605</v>
      </c>
      <c r="B30" s="337" t="s">
        <v>596</v>
      </c>
      <c r="C30" s="457" t="s">
        <v>1046</v>
      </c>
      <c r="D30" s="337"/>
    </row>
    <row r="31" spans="1:4" ht="12.75" customHeight="1">
      <c r="A31" s="353" t="s">
        <v>605</v>
      </c>
      <c r="B31" s="337" t="s">
        <v>594</v>
      </c>
      <c r="C31" s="457" t="s">
        <v>1047</v>
      </c>
      <c r="D31" s="337"/>
    </row>
    <row r="32" spans="1:4" ht="12.75" customHeight="1">
      <c r="A32" s="353" t="s">
        <v>605</v>
      </c>
      <c r="B32" s="337" t="s">
        <v>719</v>
      </c>
      <c r="C32" s="457" t="s">
        <v>1052</v>
      </c>
      <c r="D32" s="337"/>
    </row>
    <row r="33" spans="1:4" ht="12.75" customHeight="1">
      <c r="A33" s="353" t="s">
        <v>605</v>
      </c>
      <c r="B33" s="337" t="s">
        <v>173</v>
      </c>
      <c r="C33" s="570" t="s">
        <v>888</v>
      </c>
      <c r="D33" s="337"/>
    </row>
    <row r="34" spans="1:4" ht="38.25" customHeight="1">
      <c r="A34" s="169" t="s">
        <v>605</v>
      </c>
      <c r="B34" s="190" t="s">
        <v>313</v>
      </c>
      <c r="C34" s="571" t="s">
        <v>1053</v>
      </c>
      <c r="D34" s="337" t="s">
        <v>1054</v>
      </c>
    </row>
    <row r="35" spans="1:4" ht="51">
      <c r="A35" s="169" t="s">
        <v>605</v>
      </c>
      <c r="B35" s="189" t="s">
        <v>314</v>
      </c>
      <c r="C35" s="241"/>
    </row>
    <row r="36" spans="1:4"/>
    <row r="37" spans="1:4" ht="12.75" customHeight="1">
      <c r="A37" s="353" t="s">
        <v>606</v>
      </c>
      <c r="B37" s="458" t="s">
        <v>174</v>
      </c>
      <c r="C37" s="266"/>
    </row>
    <row r="38" spans="1:4">
      <c r="A38" s="353" t="s">
        <v>606</v>
      </c>
      <c r="B38" s="5" t="s">
        <v>175</v>
      </c>
      <c r="C38" s="67" t="s">
        <v>889</v>
      </c>
    </row>
    <row r="39" spans="1:4">
      <c r="A39" s="353" t="s">
        <v>606</v>
      </c>
      <c r="B39" s="5" t="s">
        <v>176</v>
      </c>
      <c r="C39" s="67"/>
    </row>
    <row r="40" spans="1:4">
      <c r="A40" s="353" t="s">
        <v>606</v>
      </c>
      <c r="B40" s="5" t="s">
        <v>177</v>
      </c>
      <c r="C40" s="67"/>
    </row>
    <row r="41" spans="1:4">
      <c r="A41" s="353"/>
      <c r="B41" s="1"/>
    </row>
    <row r="42" spans="1:4">
      <c r="A42" s="353" t="s">
        <v>607</v>
      </c>
      <c r="B42" s="1" t="s">
        <v>597</v>
      </c>
    </row>
    <row r="43" spans="1:4">
      <c r="A43" s="353" t="s">
        <v>607</v>
      </c>
      <c r="B43" s="5" t="s">
        <v>178</v>
      </c>
      <c r="C43" s="67" t="s">
        <v>889</v>
      </c>
    </row>
    <row r="44" spans="1:4">
      <c r="A44" s="353" t="s">
        <v>607</v>
      </c>
      <c r="B44" s="5" t="s">
        <v>179</v>
      </c>
      <c r="C44" s="67"/>
    </row>
    <row r="45" spans="1:4">
      <c r="A45" s="353" t="s">
        <v>607</v>
      </c>
      <c r="B45" s="5" t="s">
        <v>180</v>
      </c>
      <c r="C45" s="67"/>
    </row>
    <row r="46" spans="1:4">
      <c r="A46" s="353"/>
      <c r="B46" s="1"/>
    </row>
    <row r="47" spans="1:4">
      <c r="A47" s="353" t="s">
        <v>608</v>
      </c>
      <c r="B47" s="1" t="s">
        <v>181</v>
      </c>
      <c r="C47" s="2"/>
    </row>
    <row r="48" spans="1:4">
      <c r="A48" s="353" t="s">
        <v>608</v>
      </c>
      <c r="B48" s="5" t="s">
        <v>182</v>
      </c>
      <c r="C48" s="66" t="s">
        <v>889</v>
      </c>
    </row>
    <row r="49" spans="1:3">
      <c r="A49" s="353" t="s">
        <v>608</v>
      </c>
      <c r="B49" s="5" t="s">
        <v>183</v>
      </c>
      <c r="C49" s="66"/>
    </row>
    <row r="50" spans="1:3">
      <c r="A50" s="353" t="s">
        <v>608</v>
      </c>
      <c r="B50" s="5" t="s">
        <v>184</v>
      </c>
      <c r="C50" s="66"/>
    </row>
    <row r="51" spans="1:3">
      <c r="A51" s="353" t="s">
        <v>608</v>
      </c>
      <c r="B51" s="6" t="s">
        <v>185</v>
      </c>
      <c r="C51" s="66"/>
    </row>
    <row r="52" spans="1:3">
      <c r="A52" s="353" t="s">
        <v>608</v>
      </c>
      <c r="B52" s="5" t="s">
        <v>186</v>
      </c>
      <c r="C52" s="66"/>
    </row>
    <row r="53" spans="1:3">
      <c r="A53" s="353" t="s">
        <v>608</v>
      </c>
      <c r="B53" s="7" t="s">
        <v>187</v>
      </c>
      <c r="C53" s="66"/>
    </row>
    <row r="54" spans="1:3">
      <c r="A54" s="353"/>
      <c r="B54" s="69"/>
      <c r="C54" s="68"/>
    </row>
    <row r="55" spans="1:3">
      <c r="A55" s="353" t="s">
        <v>608</v>
      </c>
      <c r="B55" s="7" t="s">
        <v>188</v>
      </c>
      <c r="C55" s="66"/>
    </row>
    <row r="56" spans="1:3">
      <c r="A56" s="353"/>
      <c r="B56" s="8"/>
      <c r="C56" s="9"/>
    </row>
    <row r="57" spans="1:3">
      <c r="A57" s="353"/>
      <c r="B57" s="1"/>
      <c r="C57" s="2"/>
    </row>
    <row r="58" spans="1:3">
      <c r="A58" s="353" t="s">
        <v>609</v>
      </c>
      <c r="B58" s="1" t="s">
        <v>598</v>
      </c>
    </row>
    <row r="59" spans="1:3">
      <c r="A59" s="353" t="s">
        <v>609</v>
      </c>
      <c r="B59" s="5" t="s">
        <v>189</v>
      </c>
      <c r="C59" s="158" t="s">
        <v>889</v>
      </c>
    </row>
    <row r="60" spans="1:3">
      <c r="A60" s="353" t="s">
        <v>609</v>
      </c>
      <c r="B60" s="5" t="s">
        <v>190</v>
      </c>
      <c r="C60" s="67"/>
    </row>
    <row r="61" spans="1:3">
      <c r="A61" s="353" t="s">
        <v>609</v>
      </c>
      <c r="B61" s="5" t="s">
        <v>191</v>
      </c>
      <c r="C61" s="67"/>
    </row>
    <row r="62" spans="1:3">
      <c r="A62" s="353" t="s">
        <v>609</v>
      </c>
      <c r="B62" s="5" t="s">
        <v>192</v>
      </c>
      <c r="C62" s="67"/>
    </row>
    <row r="63" spans="1:3">
      <c r="A63" s="353" t="s">
        <v>609</v>
      </c>
      <c r="B63" s="5" t="s">
        <v>193</v>
      </c>
      <c r="C63" s="158" t="s">
        <v>889</v>
      </c>
    </row>
    <row r="64" spans="1:3">
      <c r="A64" s="353" t="s">
        <v>609</v>
      </c>
      <c r="B64" s="5" t="s">
        <v>194</v>
      </c>
      <c r="C64" s="158" t="s">
        <v>889</v>
      </c>
    </row>
    <row r="65" spans="1:3">
      <c r="A65" s="353" t="s">
        <v>609</v>
      </c>
      <c r="B65" s="5" t="s">
        <v>195</v>
      </c>
      <c r="C65" s="158" t="s">
        <v>889</v>
      </c>
    </row>
    <row r="66" spans="1:3">
      <c r="A66" s="353" t="s">
        <v>609</v>
      </c>
      <c r="B66" s="5" t="s">
        <v>196</v>
      </c>
      <c r="C66" s="158" t="s">
        <v>889</v>
      </c>
    </row>
    <row r="67" spans="1:3">
      <c r="A67" s="353" t="s">
        <v>609</v>
      </c>
      <c r="B67" s="5" t="s">
        <v>197</v>
      </c>
      <c r="C67" s="158" t="s">
        <v>889</v>
      </c>
    </row>
    <row r="68" spans="1:3" ht="25.5">
      <c r="A68" s="353" t="s">
        <v>609</v>
      </c>
      <c r="B68" s="215" t="s">
        <v>455</v>
      </c>
      <c r="C68" s="158" t="s">
        <v>889</v>
      </c>
    </row>
    <row r="69" spans="1:3" ht="25.5">
      <c r="A69" s="353" t="s">
        <v>609</v>
      </c>
      <c r="B69" s="215" t="s">
        <v>456</v>
      </c>
      <c r="C69" s="158" t="s">
        <v>889</v>
      </c>
    </row>
    <row r="70" spans="1:3">
      <c r="A70" s="353" t="s">
        <v>609</v>
      </c>
      <c r="B70" s="222" t="s">
        <v>457</v>
      </c>
      <c r="C70" s="67"/>
    </row>
    <row r="71" spans="1:3"/>
    <row r="72" spans="1:3"/>
    <row r="73" spans="1:3" ht="12.75" hidden="1" customHeight="1"/>
  </sheetData>
  <phoneticPr fontId="0" type="noConversion"/>
  <hyperlinks>
    <hyperlink ref="C33" r:id="rId1"/>
    <hyperlink ref="C34" r:id="rId2"/>
    <hyperlink ref="C27" r:id="rId3"/>
  </hyperlinks>
  <pageMargins left="0.75" right="0.75" top="1" bottom="1" header="0.5" footer="0.5"/>
  <pageSetup scale="75" fitToHeight="2" orientation="portrait" r:id="rId4"/>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uler="0" zoomScaleNormal="100" workbookViewId="0">
      <selection activeCell="B4" sqref="B4:F4"/>
    </sheetView>
  </sheetViews>
  <sheetFormatPr defaultColWidth="0" defaultRowHeight="12.75" zeroHeight="1"/>
  <cols>
    <col min="1" max="1" width="3.85546875" style="295" customWidth="1"/>
    <col min="2" max="2" width="42" style="349" customWidth="1"/>
    <col min="3" max="3" width="20.140625" style="349" customWidth="1"/>
    <col min="4" max="5" width="15.42578125" style="349" customWidth="1"/>
    <col min="6" max="6" width="19.7109375" style="349" bestFit="1" customWidth="1"/>
    <col min="7" max="7" width="0.7109375" customWidth="1"/>
  </cols>
  <sheetData>
    <row r="1" spans="1:6" ht="18">
      <c r="A1" s="564" t="s">
        <v>474</v>
      </c>
      <c r="B1" s="564"/>
      <c r="C1" s="564"/>
      <c r="D1" s="564"/>
      <c r="E1" s="564"/>
      <c r="F1" s="514"/>
    </row>
    <row r="2" spans="1:6"/>
    <row r="3" spans="1:6">
      <c r="A3" s="334" t="s">
        <v>475</v>
      </c>
      <c r="B3" s="64" t="s">
        <v>860</v>
      </c>
    </row>
    <row r="4" spans="1:6" s="166" customFormat="1" ht="72" customHeight="1">
      <c r="A4" s="322" t="s">
        <v>475</v>
      </c>
      <c r="B4" s="565" t="s">
        <v>389</v>
      </c>
      <c r="C4" s="565"/>
      <c r="D4" s="565"/>
      <c r="E4" s="565"/>
      <c r="F4" s="565"/>
    </row>
    <row r="5" spans="1:6" ht="26.25" thickBot="1">
      <c r="A5" s="334" t="s">
        <v>475</v>
      </c>
      <c r="B5" s="65" t="s">
        <v>476</v>
      </c>
      <c r="C5" s="350" t="s">
        <v>477</v>
      </c>
      <c r="D5" s="350" t="s">
        <v>191</v>
      </c>
      <c r="E5" s="350" t="s">
        <v>478</v>
      </c>
      <c r="F5" s="233" t="s">
        <v>834</v>
      </c>
    </row>
    <row r="6" spans="1:6" ht="13.5" thickBot="1">
      <c r="A6" s="334" t="s">
        <v>475</v>
      </c>
      <c r="B6" s="181" t="s">
        <v>479</v>
      </c>
      <c r="C6" s="182">
        <v>10.6</v>
      </c>
      <c r="D6" s="182"/>
      <c r="E6" s="182">
        <v>6</v>
      </c>
      <c r="F6" s="183">
        <v>1</v>
      </c>
    </row>
    <row r="7" spans="1:6" ht="13.5" thickBot="1">
      <c r="A7" s="334" t="s">
        <v>475</v>
      </c>
      <c r="B7" s="234" t="s">
        <v>835</v>
      </c>
      <c r="C7" s="185">
        <v>0.4</v>
      </c>
      <c r="D7" s="185"/>
      <c r="E7" s="185">
        <v>1.1000000000000001</v>
      </c>
      <c r="F7" s="186">
        <v>3</v>
      </c>
    </row>
    <row r="8" spans="1:6" ht="13.5" thickBot="1">
      <c r="A8" s="334" t="s">
        <v>475</v>
      </c>
      <c r="B8" s="184" t="s">
        <v>480</v>
      </c>
      <c r="C8" s="185"/>
      <c r="D8" s="185"/>
      <c r="E8" s="185">
        <v>0.5</v>
      </c>
      <c r="F8" s="186">
        <v>4</v>
      </c>
    </row>
    <row r="9" spans="1:6" ht="13.5" thickBot="1">
      <c r="A9" s="334" t="s">
        <v>475</v>
      </c>
      <c r="B9" s="234" t="s">
        <v>836</v>
      </c>
      <c r="C9" s="226"/>
      <c r="D9" s="226"/>
      <c r="E9" s="226">
        <v>0.3</v>
      </c>
      <c r="F9" s="227">
        <v>5</v>
      </c>
    </row>
    <row r="10" spans="1:6" ht="13.5" thickBot="1">
      <c r="A10" s="334" t="s">
        <v>475</v>
      </c>
      <c r="B10" s="202" t="s">
        <v>637</v>
      </c>
      <c r="C10" s="226">
        <v>2.7</v>
      </c>
      <c r="D10" s="226"/>
      <c r="E10" s="226">
        <v>3.4</v>
      </c>
      <c r="F10" s="227">
        <v>9</v>
      </c>
    </row>
    <row r="11" spans="1:6" ht="13.5" thickBot="1">
      <c r="A11" s="334" t="s">
        <v>475</v>
      </c>
      <c r="B11" s="202" t="s">
        <v>577</v>
      </c>
      <c r="C11" s="226"/>
      <c r="D11" s="226"/>
      <c r="E11" s="226"/>
      <c r="F11" s="227">
        <v>10</v>
      </c>
    </row>
    <row r="12" spans="1:6" ht="13.5" thickBot="1">
      <c r="A12" s="334" t="s">
        <v>475</v>
      </c>
      <c r="B12" s="202" t="s">
        <v>483</v>
      </c>
      <c r="C12" s="226">
        <v>3.5</v>
      </c>
      <c r="D12" s="226">
        <v>4.4000000000000004</v>
      </c>
      <c r="E12" s="226">
        <v>4.5</v>
      </c>
      <c r="F12" s="227">
        <v>11</v>
      </c>
    </row>
    <row r="13" spans="1:6" ht="13.5" thickBot="1">
      <c r="A13" s="334" t="s">
        <v>475</v>
      </c>
      <c r="B13" s="202" t="s">
        <v>578</v>
      </c>
      <c r="C13" s="226"/>
      <c r="D13" s="226"/>
      <c r="E13" s="226"/>
      <c r="F13" s="227">
        <v>12</v>
      </c>
    </row>
    <row r="14" spans="1:6" ht="13.5" thickBot="1">
      <c r="A14" s="334" t="s">
        <v>475</v>
      </c>
      <c r="B14" s="202" t="s">
        <v>484</v>
      </c>
      <c r="C14" s="226">
        <v>1.4</v>
      </c>
      <c r="D14" s="226">
        <v>4.4000000000000004</v>
      </c>
      <c r="E14" s="226">
        <v>5.5</v>
      </c>
      <c r="F14" s="227">
        <v>13</v>
      </c>
    </row>
    <row r="15" spans="1:6" ht="13.5" thickBot="1">
      <c r="A15" s="334" t="s">
        <v>475</v>
      </c>
      <c r="B15" s="202" t="s">
        <v>579</v>
      </c>
      <c r="C15" s="226">
        <v>7.5</v>
      </c>
      <c r="D15" s="226"/>
      <c r="E15" s="226">
        <v>20.399999999999999</v>
      </c>
      <c r="F15" s="227">
        <v>14</v>
      </c>
    </row>
    <row r="16" spans="1:6" ht="13.5" thickBot="1">
      <c r="A16" s="334" t="s">
        <v>475</v>
      </c>
      <c r="B16" s="202" t="s">
        <v>580</v>
      </c>
      <c r="C16" s="226">
        <v>1.2</v>
      </c>
      <c r="D16" s="226">
        <v>39.1</v>
      </c>
      <c r="E16" s="226">
        <v>4.0999999999999996</v>
      </c>
      <c r="F16" s="227">
        <v>15</v>
      </c>
    </row>
    <row r="17" spans="1:6" ht="13.5" thickBot="1">
      <c r="A17" s="334" t="s">
        <v>475</v>
      </c>
      <c r="B17" s="234" t="s">
        <v>837</v>
      </c>
      <c r="C17" s="226"/>
      <c r="D17" s="226"/>
      <c r="E17" s="226">
        <v>1</v>
      </c>
      <c r="F17" s="227">
        <v>16</v>
      </c>
    </row>
    <row r="18" spans="1:6" ht="13.5" thickBot="1">
      <c r="A18" s="334" t="s">
        <v>475</v>
      </c>
      <c r="B18" s="202" t="s">
        <v>581</v>
      </c>
      <c r="C18" s="226">
        <v>1</v>
      </c>
      <c r="D18" s="226"/>
      <c r="E18" s="226">
        <v>2.4</v>
      </c>
      <c r="F18" s="227">
        <v>19</v>
      </c>
    </row>
    <row r="19" spans="1:6" ht="13.5" thickBot="1">
      <c r="A19" s="334" t="s">
        <v>475</v>
      </c>
      <c r="B19" s="202" t="s">
        <v>790</v>
      </c>
      <c r="C19" s="226"/>
      <c r="D19" s="226"/>
      <c r="E19" s="226"/>
      <c r="F19" s="227">
        <v>22</v>
      </c>
    </row>
    <row r="20" spans="1:6" ht="13.5" thickBot="1">
      <c r="A20" s="334" t="s">
        <v>475</v>
      </c>
      <c r="B20" s="202" t="s">
        <v>800</v>
      </c>
      <c r="C20" s="226">
        <v>0.2</v>
      </c>
      <c r="D20" s="226"/>
      <c r="E20" s="226">
        <v>1.1000000000000001</v>
      </c>
      <c r="F20" s="227">
        <v>23</v>
      </c>
    </row>
    <row r="21" spans="1:6" ht="13.5" thickBot="1">
      <c r="A21" s="334" t="s">
        <v>475</v>
      </c>
      <c r="B21" s="202" t="s">
        <v>791</v>
      </c>
      <c r="C21" s="226">
        <v>0.8</v>
      </c>
      <c r="D21" s="226"/>
      <c r="E21" s="226">
        <v>0.1</v>
      </c>
      <c r="F21" s="227">
        <v>24</v>
      </c>
    </row>
    <row r="22" spans="1:6" ht="13.5" thickBot="1">
      <c r="A22" s="334" t="s">
        <v>475</v>
      </c>
      <c r="B22" s="202" t="s">
        <v>792</v>
      </c>
      <c r="C22" s="226"/>
      <c r="D22" s="226"/>
      <c r="E22" s="226"/>
      <c r="F22" s="227">
        <v>25</v>
      </c>
    </row>
    <row r="23" spans="1:6" ht="13.5" thickBot="1">
      <c r="A23" s="334" t="s">
        <v>475</v>
      </c>
      <c r="B23" s="202" t="s">
        <v>481</v>
      </c>
      <c r="C23" s="226">
        <v>2.5</v>
      </c>
      <c r="D23" s="226"/>
      <c r="E23" s="226">
        <v>3.2</v>
      </c>
      <c r="F23" s="227">
        <v>26</v>
      </c>
    </row>
    <row r="24" spans="1:6" ht="13.5" thickBot="1">
      <c r="A24" s="334" t="s">
        <v>475</v>
      </c>
      <c r="B24" s="202" t="s">
        <v>124</v>
      </c>
      <c r="C24" s="226">
        <v>1.4</v>
      </c>
      <c r="D24" s="226"/>
      <c r="E24" s="226">
        <v>2.5</v>
      </c>
      <c r="F24" s="227">
        <v>27</v>
      </c>
    </row>
    <row r="25" spans="1:6" ht="13.5" thickBot="1">
      <c r="A25" s="334" t="s">
        <v>475</v>
      </c>
      <c r="B25" s="202" t="s">
        <v>125</v>
      </c>
      <c r="C25" s="226"/>
      <c r="D25" s="226"/>
      <c r="E25" s="226"/>
      <c r="F25" s="227" t="s">
        <v>126</v>
      </c>
    </row>
    <row r="26" spans="1:6" ht="13.5" thickBot="1">
      <c r="A26" s="334" t="s">
        <v>475</v>
      </c>
      <c r="B26" s="202" t="s">
        <v>485</v>
      </c>
      <c r="C26" s="226">
        <v>0.2</v>
      </c>
      <c r="D26" s="226"/>
      <c r="E26" s="226">
        <v>0.4</v>
      </c>
      <c r="F26" s="227">
        <v>30</v>
      </c>
    </row>
    <row r="27" spans="1:6" ht="13.5" thickBot="1">
      <c r="A27" s="334" t="s">
        <v>475</v>
      </c>
      <c r="B27" s="202" t="s">
        <v>281</v>
      </c>
      <c r="C27" s="226"/>
      <c r="D27" s="226"/>
      <c r="E27" s="226">
        <v>1.1000000000000001</v>
      </c>
      <c r="F27" s="227">
        <v>31</v>
      </c>
    </row>
    <row r="28" spans="1:6" ht="13.5" thickBot="1">
      <c r="A28" s="334" t="s">
        <v>475</v>
      </c>
      <c r="B28" s="202" t="s">
        <v>582</v>
      </c>
      <c r="C28" s="226">
        <v>0.2</v>
      </c>
      <c r="D28" s="226"/>
      <c r="E28" s="226">
        <v>0.2</v>
      </c>
      <c r="F28" s="227">
        <v>38</v>
      </c>
    </row>
    <row r="29" spans="1:6" ht="13.5" thickBot="1">
      <c r="A29" s="334" t="s">
        <v>475</v>
      </c>
      <c r="B29" s="202" t="s">
        <v>583</v>
      </c>
      <c r="C29" s="226"/>
      <c r="D29" s="226"/>
      <c r="E29" s="226"/>
      <c r="F29" s="227">
        <v>39</v>
      </c>
    </row>
    <row r="30" spans="1:6" ht="13.5" thickBot="1">
      <c r="A30" s="334" t="s">
        <v>475</v>
      </c>
      <c r="B30" s="202" t="s">
        <v>282</v>
      </c>
      <c r="C30" s="226">
        <v>1.2</v>
      </c>
      <c r="D30" s="226"/>
      <c r="E30" s="226">
        <v>2</v>
      </c>
      <c r="F30" s="227">
        <v>40</v>
      </c>
    </row>
    <row r="31" spans="1:6" ht="13.5" thickBot="1">
      <c r="A31" s="334" t="s">
        <v>475</v>
      </c>
      <c r="B31" s="202" t="s">
        <v>584</v>
      </c>
      <c r="C31" s="226"/>
      <c r="D31" s="226"/>
      <c r="E31" s="226"/>
      <c r="F31" s="227">
        <v>41</v>
      </c>
    </row>
    <row r="32" spans="1:6" ht="13.5" thickBot="1">
      <c r="A32" s="334" t="s">
        <v>475</v>
      </c>
      <c r="B32" s="202" t="s">
        <v>283</v>
      </c>
      <c r="C32" s="226"/>
      <c r="D32" s="226"/>
      <c r="E32" s="226">
        <v>3.1</v>
      </c>
      <c r="F32" s="227">
        <v>42</v>
      </c>
    </row>
    <row r="33" spans="1:6" ht="26.25" thickBot="1">
      <c r="A33" s="334" t="s">
        <v>475</v>
      </c>
      <c r="B33" s="202" t="s">
        <v>127</v>
      </c>
      <c r="C33" s="226"/>
      <c r="D33" s="226"/>
      <c r="E33" s="226"/>
      <c r="F33" s="227">
        <v>43</v>
      </c>
    </row>
    <row r="34" spans="1:6" ht="13.5" thickBot="1">
      <c r="A34" s="334" t="s">
        <v>475</v>
      </c>
      <c r="B34" s="202" t="s">
        <v>585</v>
      </c>
      <c r="C34" s="226"/>
      <c r="D34" s="226"/>
      <c r="E34" s="226"/>
      <c r="F34" s="227">
        <v>44</v>
      </c>
    </row>
    <row r="35" spans="1:6" ht="13.5" thickBot="1">
      <c r="A35" s="334" t="s">
        <v>475</v>
      </c>
      <c r="B35" s="202" t="s">
        <v>586</v>
      </c>
      <c r="C35" s="226">
        <v>3.7</v>
      </c>
      <c r="D35" s="226"/>
      <c r="E35" s="226">
        <v>6.7</v>
      </c>
      <c r="F35" s="227">
        <v>45</v>
      </c>
    </row>
    <row r="36" spans="1:6" ht="13.5" thickBot="1">
      <c r="A36" s="334" t="s">
        <v>475</v>
      </c>
      <c r="B36" s="202" t="s">
        <v>587</v>
      </c>
      <c r="C36" s="226"/>
      <c r="D36" s="226"/>
      <c r="E36" s="226"/>
      <c r="F36" s="227">
        <v>46</v>
      </c>
    </row>
    <row r="37" spans="1:6" ht="13.5" thickBot="1">
      <c r="A37" s="334" t="s">
        <v>475</v>
      </c>
      <c r="B37" s="202" t="s">
        <v>588</v>
      </c>
      <c r="C37" s="226"/>
      <c r="D37" s="226"/>
      <c r="E37" s="226"/>
      <c r="F37" s="227">
        <v>47</v>
      </c>
    </row>
    <row r="38" spans="1:6" ht="13.5" thickBot="1">
      <c r="A38" s="334" t="s">
        <v>475</v>
      </c>
      <c r="B38" s="202" t="s">
        <v>589</v>
      </c>
      <c r="C38" s="226"/>
      <c r="D38" s="226"/>
      <c r="E38" s="226"/>
      <c r="F38" s="227">
        <v>48</v>
      </c>
    </row>
    <row r="39" spans="1:6" ht="13.5" thickBot="1">
      <c r="A39" s="334" t="s">
        <v>475</v>
      </c>
      <c r="B39" s="202" t="s">
        <v>590</v>
      </c>
      <c r="C39" s="226">
        <v>0.2</v>
      </c>
      <c r="D39" s="226"/>
      <c r="E39" s="226">
        <v>1.8</v>
      </c>
      <c r="F39" s="227">
        <v>49</v>
      </c>
    </row>
    <row r="40" spans="1:6" ht="13.5" thickBot="1">
      <c r="A40" s="334" t="s">
        <v>475</v>
      </c>
      <c r="B40" s="202" t="s">
        <v>284</v>
      </c>
      <c r="C40" s="226">
        <v>1.6</v>
      </c>
      <c r="D40" s="226"/>
      <c r="E40" s="226">
        <v>2.4</v>
      </c>
      <c r="F40" s="227">
        <v>50</v>
      </c>
    </row>
    <row r="41" spans="1:6" ht="13.5" thickBot="1">
      <c r="A41" s="334" t="s">
        <v>475</v>
      </c>
      <c r="B41" s="202" t="s">
        <v>838</v>
      </c>
      <c r="C41" s="226">
        <v>1.6</v>
      </c>
      <c r="D41" s="226">
        <v>21.7</v>
      </c>
      <c r="E41" s="226">
        <v>6.9</v>
      </c>
      <c r="F41" s="227">
        <v>51</v>
      </c>
    </row>
    <row r="42" spans="1:6" ht="13.5" thickBot="1">
      <c r="A42" s="334" t="s">
        <v>475</v>
      </c>
      <c r="B42" s="202" t="s">
        <v>482</v>
      </c>
      <c r="C42" s="226">
        <v>57.3</v>
      </c>
      <c r="D42" s="226">
        <v>30.4</v>
      </c>
      <c r="E42" s="226">
        <v>16.5</v>
      </c>
      <c r="F42" s="227">
        <v>52</v>
      </c>
    </row>
    <row r="43" spans="1:6" ht="13.5" thickBot="1">
      <c r="A43" s="334" t="s">
        <v>475</v>
      </c>
      <c r="B43" s="202" t="s">
        <v>805</v>
      </c>
      <c r="C43" s="226">
        <v>0.4</v>
      </c>
      <c r="D43" s="226"/>
      <c r="E43" s="226">
        <v>1.2</v>
      </c>
      <c r="F43" s="227">
        <v>54</v>
      </c>
    </row>
    <row r="44" spans="1:6" ht="13.5" thickBot="1">
      <c r="A44" s="334" t="s">
        <v>475</v>
      </c>
      <c r="B44" s="408" t="s">
        <v>285</v>
      </c>
      <c r="C44" s="226">
        <v>0.4</v>
      </c>
      <c r="D44" s="228"/>
      <c r="E44" s="226">
        <v>1.6</v>
      </c>
      <c r="F44" s="229"/>
    </row>
    <row r="45" spans="1:6" ht="13.5" thickBot="1">
      <c r="A45" s="334" t="s">
        <v>475</v>
      </c>
      <c r="B45" s="412" t="s">
        <v>717</v>
      </c>
      <c r="C45" s="226">
        <f>SUM(C6:C44)</f>
        <v>100.00000000000003</v>
      </c>
      <c r="D45" s="226">
        <f t="shared" ref="D45:E45" si="0">SUM(D6:D44)</f>
        <v>100</v>
      </c>
      <c r="E45" s="226">
        <f t="shared" si="0"/>
        <v>100.00000000000001</v>
      </c>
      <c r="F45" s="403"/>
    </row>
    <row r="46" spans="1:6"/>
  </sheetData>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cols>
    <col min="1" max="1" width="88.7109375" style="136" customWidth="1"/>
    <col min="2" max="2" width="0.85546875" style="114" customWidth="1"/>
    <col min="3" max="16384" width="0" style="114" hidden="1"/>
  </cols>
  <sheetData>
    <row r="1" spans="1:1" ht="18">
      <c r="A1" s="130" t="s">
        <v>366</v>
      </c>
    </row>
    <row r="2" spans="1:1" ht="25.5">
      <c r="A2" s="131" t="s">
        <v>450</v>
      </c>
    </row>
    <row r="3" spans="1:1">
      <c r="A3" s="131"/>
    </row>
    <row r="4" spans="1:1" ht="25.5">
      <c r="A4" s="132" t="s">
        <v>451</v>
      </c>
    </row>
    <row r="5" spans="1:1">
      <c r="A5" s="133"/>
    </row>
    <row r="6" spans="1:1" ht="38.25">
      <c r="A6" s="131" t="s">
        <v>867</v>
      </c>
    </row>
    <row r="7" spans="1:1" ht="38.25">
      <c r="A7" s="131" t="s">
        <v>290</v>
      </c>
    </row>
    <row r="8" spans="1:1">
      <c r="A8" s="131" t="s">
        <v>291</v>
      </c>
    </row>
    <row r="9" spans="1:1" ht="25.5">
      <c r="A9" s="131" t="s">
        <v>868</v>
      </c>
    </row>
    <row r="10" spans="1:1" ht="44.25" customHeight="1">
      <c r="A10" s="211" t="s">
        <v>861</v>
      </c>
    </row>
    <row r="11" spans="1:1" ht="51">
      <c r="A11" s="131" t="s">
        <v>376</v>
      </c>
    </row>
    <row r="12" spans="1:1" ht="38.25">
      <c r="A12" s="131" t="s">
        <v>377</v>
      </c>
    </row>
    <row r="13" spans="1:1" ht="38.25">
      <c r="A13" s="131" t="s">
        <v>862</v>
      </c>
    </row>
    <row r="14" spans="1:1" ht="25.5">
      <c r="A14" s="131" t="s">
        <v>378</v>
      </c>
    </row>
    <row r="15" spans="1:1" ht="89.25">
      <c r="A15" s="131" t="s">
        <v>388</v>
      </c>
    </row>
    <row r="16" spans="1:1">
      <c r="A16" s="131" t="s">
        <v>863</v>
      </c>
    </row>
    <row r="17" spans="1:1">
      <c r="A17" s="131" t="s">
        <v>544</v>
      </c>
    </row>
    <row r="18" spans="1:1" ht="38.25">
      <c r="A18" s="131" t="s">
        <v>545</v>
      </c>
    </row>
    <row r="19" spans="1:1" ht="25.5">
      <c r="A19" s="131" t="s">
        <v>546</v>
      </c>
    </row>
    <row r="20" spans="1:1" ht="38.25">
      <c r="A20" s="212" t="s">
        <v>338</v>
      </c>
    </row>
    <row r="21" spans="1:1" ht="63.75">
      <c r="A21" s="131" t="s">
        <v>869</v>
      </c>
    </row>
    <row r="22" spans="1:1">
      <c r="A22" s="131" t="s">
        <v>547</v>
      </c>
    </row>
    <row r="23" spans="1:1">
      <c r="A23" s="131" t="s">
        <v>548</v>
      </c>
    </row>
    <row r="24" spans="1:1" ht="25.5">
      <c r="A24" s="131" t="s">
        <v>549</v>
      </c>
    </row>
    <row r="25" spans="1:1" ht="38.25">
      <c r="A25" s="131" t="s">
        <v>550</v>
      </c>
    </row>
    <row r="26" spans="1:1" ht="38.25">
      <c r="A26" s="131" t="s">
        <v>315</v>
      </c>
    </row>
    <row r="27" spans="1:1" ht="25.5">
      <c r="A27" s="131" t="s">
        <v>870</v>
      </c>
    </row>
    <row r="28" spans="1:1" ht="38.25">
      <c r="A28" s="131" t="s">
        <v>316</v>
      </c>
    </row>
    <row r="29" spans="1:1" ht="25.5">
      <c r="A29" s="131" t="s">
        <v>317</v>
      </c>
    </row>
    <row r="30" spans="1:1" ht="51">
      <c r="A30" s="131" t="s">
        <v>318</v>
      </c>
    </row>
    <row r="31" spans="1:1" ht="25.5">
      <c r="A31" s="211" t="s">
        <v>693</v>
      </c>
    </row>
    <row r="32" spans="1:1" ht="25.5">
      <c r="A32" s="131" t="s">
        <v>319</v>
      </c>
    </row>
    <row r="33" spans="1:1" ht="25.5">
      <c r="A33" s="131" t="s">
        <v>871</v>
      </c>
    </row>
    <row r="34" spans="1:1" ht="38.25">
      <c r="A34" s="131" t="s">
        <v>320</v>
      </c>
    </row>
    <row r="35" spans="1:1" ht="25.5">
      <c r="A35" s="131" t="s">
        <v>321</v>
      </c>
    </row>
    <row r="36" spans="1:1" ht="51">
      <c r="A36" s="131" t="s">
        <v>322</v>
      </c>
    </row>
    <row r="37" spans="1:1" ht="25.5">
      <c r="A37" s="131" t="s">
        <v>323</v>
      </c>
    </row>
    <row r="38" spans="1:1" ht="25.5">
      <c r="A38" s="131" t="s">
        <v>324</v>
      </c>
    </row>
    <row r="39" spans="1:1" ht="25.5">
      <c r="A39" s="131" t="s">
        <v>325</v>
      </c>
    </row>
    <row r="40" spans="1:1" ht="38.25">
      <c r="A40" s="131" t="s">
        <v>326</v>
      </c>
    </row>
    <row r="41" spans="1:1" ht="63.75">
      <c r="A41" s="131" t="s">
        <v>327</v>
      </c>
    </row>
    <row r="42" spans="1:1">
      <c r="A42" s="131" t="s">
        <v>328</v>
      </c>
    </row>
    <row r="43" spans="1:1" ht="25.5">
      <c r="A43" s="131" t="s">
        <v>329</v>
      </c>
    </row>
    <row r="44" spans="1:1" ht="69" customHeight="1">
      <c r="A44" s="211" t="s">
        <v>120</v>
      </c>
    </row>
    <row r="45" spans="1:1" ht="110.25" customHeight="1">
      <c r="A45" s="211" t="s">
        <v>710</v>
      </c>
    </row>
    <row r="46" spans="1:1" ht="34.5" customHeight="1">
      <c r="A46" s="211" t="s">
        <v>711</v>
      </c>
    </row>
    <row r="47" spans="1:1" ht="25.5">
      <c r="A47" s="131" t="s">
        <v>610</v>
      </c>
    </row>
    <row r="48" spans="1:1" ht="38.25">
      <c r="A48" s="131" t="s">
        <v>611</v>
      </c>
    </row>
    <row r="49" spans="1:1" ht="38.25">
      <c r="A49" s="131" t="s">
        <v>612</v>
      </c>
    </row>
    <row r="50" spans="1:1" ht="25.5">
      <c r="A50" s="131" t="s">
        <v>343</v>
      </c>
    </row>
    <row r="51" spans="1:1" ht="63.75">
      <c r="A51" s="131" t="s">
        <v>767</v>
      </c>
    </row>
    <row r="52" spans="1:1" ht="25.5">
      <c r="A52" s="131" t="s">
        <v>768</v>
      </c>
    </row>
    <row r="53" spans="1:1" ht="38.25">
      <c r="A53" s="131" t="s">
        <v>769</v>
      </c>
    </row>
    <row r="54" spans="1:1" ht="38.25">
      <c r="A54" s="131" t="s">
        <v>770</v>
      </c>
    </row>
    <row r="55" spans="1:1" ht="38.25">
      <c r="A55" s="131" t="s">
        <v>771</v>
      </c>
    </row>
    <row r="56" spans="1:1" ht="51">
      <c r="A56" s="131" t="s">
        <v>772</v>
      </c>
    </row>
    <row r="57" spans="1:1" ht="51">
      <c r="A57" s="131" t="s">
        <v>773</v>
      </c>
    </row>
    <row r="58" spans="1:1" ht="38.25">
      <c r="A58" s="131" t="s">
        <v>774</v>
      </c>
    </row>
    <row r="59" spans="1:1">
      <c r="A59" s="131" t="s">
        <v>775</v>
      </c>
    </row>
    <row r="60" spans="1:1" ht="38.25">
      <c r="A60" s="131" t="s">
        <v>776</v>
      </c>
    </row>
    <row r="61" spans="1:1" ht="25.5">
      <c r="A61" s="131" t="s">
        <v>777</v>
      </c>
    </row>
    <row r="62" spans="1:1" ht="25.5">
      <c r="A62" s="131" t="s">
        <v>778</v>
      </c>
    </row>
    <row r="63" spans="1:1" ht="63.75">
      <c r="A63" s="131" t="s">
        <v>567</v>
      </c>
    </row>
    <row r="64" spans="1:1" ht="25.5">
      <c r="A64" s="211" t="s">
        <v>712</v>
      </c>
    </row>
    <row r="65" spans="1:1" ht="25.5">
      <c r="A65" s="131" t="s">
        <v>872</v>
      </c>
    </row>
    <row r="66" spans="1:1" ht="38.25">
      <c r="A66" s="131" t="s">
        <v>761</v>
      </c>
    </row>
    <row r="67" spans="1:1" ht="25.5">
      <c r="A67" s="131" t="s">
        <v>864</v>
      </c>
    </row>
    <row r="68" spans="1:1" ht="25.5">
      <c r="A68" s="131" t="s">
        <v>762</v>
      </c>
    </row>
    <row r="69" spans="1:1" ht="38.25">
      <c r="A69" s="131" t="s">
        <v>763</v>
      </c>
    </row>
    <row r="70" spans="1:1" ht="25.5">
      <c r="A70" s="131" t="s">
        <v>764</v>
      </c>
    </row>
    <row r="71" spans="1:1">
      <c r="A71" s="131" t="s">
        <v>765</v>
      </c>
    </row>
    <row r="72" spans="1:1" ht="25.5">
      <c r="A72" s="210" t="s">
        <v>561</v>
      </c>
    </row>
    <row r="73" spans="1:1" ht="38.25">
      <c r="A73" s="131" t="s">
        <v>680</v>
      </c>
    </row>
    <row r="74" spans="1:1" ht="38.25">
      <c r="A74" s="131" t="s">
        <v>873</v>
      </c>
    </row>
    <row r="75" spans="1:1">
      <c r="A75" s="131" t="s">
        <v>874</v>
      </c>
    </row>
    <row r="76" spans="1:1" ht="38.25">
      <c r="A76" s="131" t="s">
        <v>681</v>
      </c>
    </row>
    <row r="77" spans="1:1" ht="59.25" customHeight="1">
      <c r="A77" s="211" t="s">
        <v>713</v>
      </c>
    </row>
    <row r="78" spans="1:1" ht="25.5">
      <c r="A78" s="131" t="s">
        <v>76</v>
      </c>
    </row>
    <row r="79" spans="1:1" ht="25.5">
      <c r="A79" s="131" t="s">
        <v>875</v>
      </c>
    </row>
    <row r="80" spans="1:1" ht="38.25">
      <c r="A80" s="212" t="s">
        <v>339</v>
      </c>
    </row>
    <row r="81" spans="1:1" ht="25.5">
      <c r="A81" s="236" t="s">
        <v>865</v>
      </c>
    </row>
    <row r="82" spans="1:1" ht="25.5">
      <c r="A82" s="131" t="s">
        <v>77</v>
      </c>
    </row>
    <row r="83" spans="1:1" ht="25.5">
      <c r="A83" s="131" t="s">
        <v>876</v>
      </c>
    </row>
    <row r="84" spans="1:1" ht="38.25">
      <c r="A84" s="131" t="s">
        <v>78</v>
      </c>
    </row>
    <row r="85" spans="1:1" ht="25.5">
      <c r="A85" s="131" t="s">
        <v>79</v>
      </c>
    </row>
    <row r="86" spans="1:1" ht="25.5">
      <c r="A86" s="131" t="s">
        <v>80</v>
      </c>
    </row>
    <row r="87" spans="1:1" ht="25.5">
      <c r="A87" s="131" t="s">
        <v>81</v>
      </c>
    </row>
    <row r="88" spans="1:1" ht="25.5">
      <c r="A88" s="131" t="s">
        <v>877</v>
      </c>
    </row>
    <row r="89" spans="1:1" ht="51">
      <c r="A89" s="131" t="s">
        <v>568</v>
      </c>
    </row>
    <row r="90" spans="1:1" ht="38.25">
      <c r="A90" s="131" t="s">
        <v>569</v>
      </c>
    </row>
    <row r="91" spans="1:1" ht="38.25">
      <c r="A91" s="131" t="s">
        <v>570</v>
      </c>
    </row>
    <row r="92" spans="1:1" ht="38.25">
      <c r="A92" s="134" t="s">
        <v>571</v>
      </c>
    </row>
    <row r="93" spans="1:1" ht="51">
      <c r="A93" s="134" t="s">
        <v>25</v>
      </c>
    </row>
    <row r="94" spans="1:1" ht="51">
      <c r="A94" s="134" t="s">
        <v>26</v>
      </c>
    </row>
    <row r="95" spans="1:1" ht="38.25">
      <c r="A95" s="131" t="s">
        <v>27</v>
      </c>
    </row>
    <row r="96" spans="1:1" ht="25.5">
      <c r="A96" s="131" t="s">
        <v>28</v>
      </c>
    </row>
    <row r="97" spans="1:1" ht="38.25">
      <c r="A97" s="131" t="s">
        <v>29</v>
      </c>
    </row>
    <row r="98" spans="1:1">
      <c r="A98" s="131" t="s">
        <v>30</v>
      </c>
    </row>
    <row r="99" spans="1:1" ht="25.5">
      <c r="A99" s="131" t="s">
        <v>638</v>
      </c>
    </row>
    <row r="100" spans="1:1" ht="38.25">
      <c r="A100" s="131" t="s">
        <v>639</v>
      </c>
    </row>
    <row r="101" spans="1:1" ht="38.25">
      <c r="A101" s="131" t="s">
        <v>640</v>
      </c>
    </row>
    <row r="102" spans="1:1" ht="25.5">
      <c r="A102" s="131" t="s">
        <v>641</v>
      </c>
    </row>
    <row r="103" spans="1:1" ht="38.25">
      <c r="A103" s="131" t="s">
        <v>642</v>
      </c>
    </row>
    <row r="104" spans="1:1" ht="25.5">
      <c r="A104" s="131" t="s">
        <v>878</v>
      </c>
    </row>
    <row r="105" spans="1:1" ht="25.5">
      <c r="A105" s="131" t="s">
        <v>879</v>
      </c>
    </row>
    <row r="106" spans="1:1" ht="38.25">
      <c r="A106" s="131" t="s">
        <v>643</v>
      </c>
    </row>
    <row r="107" spans="1:1" ht="76.5">
      <c r="A107" s="131" t="s">
        <v>91</v>
      </c>
    </row>
    <row r="108" spans="1:1" ht="25.5">
      <c r="A108" s="131" t="s">
        <v>92</v>
      </c>
    </row>
    <row r="109" spans="1:1" ht="38.25">
      <c r="A109" s="131" t="s">
        <v>93</v>
      </c>
    </row>
    <row r="110" spans="1:1" ht="38.25">
      <c r="A110" s="131" t="s">
        <v>94</v>
      </c>
    </row>
    <row r="111" spans="1:1" ht="25.5">
      <c r="A111" s="131" t="s">
        <v>95</v>
      </c>
    </row>
    <row r="112" spans="1:1" ht="38.25">
      <c r="A112" s="131" t="s">
        <v>96</v>
      </c>
    </row>
    <row r="113" spans="1:1" ht="63.75">
      <c r="A113" s="131" t="s">
        <v>880</v>
      </c>
    </row>
    <row r="114" spans="1:1" ht="25.5">
      <c r="A114" s="131" t="s">
        <v>541</v>
      </c>
    </row>
    <row r="115" spans="1:1" ht="25.5">
      <c r="A115" s="131" t="s">
        <v>542</v>
      </c>
    </row>
    <row r="116" spans="1:1" ht="38.25">
      <c r="A116" s="131" t="s">
        <v>543</v>
      </c>
    </row>
    <row r="117" spans="1:1" ht="38.25">
      <c r="A117" s="131" t="s">
        <v>97</v>
      </c>
    </row>
    <row r="118" spans="1:1" ht="25.5">
      <c r="A118" s="131" t="s">
        <v>98</v>
      </c>
    </row>
    <row r="119" spans="1:1">
      <c r="A119" s="131" t="s">
        <v>99</v>
      </c>
    </row>
    <row r="120" spans="1:1" ht="25.5">
      <c r="A120" s="131" t="s">
        <v>100</v>
      </c>
    </row>
    <row r="121" spans="1:1" ht="38.25">
      <c r="A121" s="131" t="s">
        <v>881</v>
      </c>
    </row>
    <row r="122" spans="1:1" ht="25.5">
      <c r="A122" s="131" t="s">
        <v>101</v>
      </c>
    </row>
    <row r="123" spans="1:1" ht="25.5">
      <c r="A123" s="131" t="s">
        <v>102</v>
      </c>
    </row>
    <row r="124" spans="1:1" ht="38.25">
      <c r="A124" s="131" t="s">
        <v>882</v>
      </c>
    </row>
    <row r="125" spans="1:1" ht="25.5">
      <c r="A125" s="131" t="s">
        <v>883</v>
      </c>
    </row>
    <row r="126" spans="1:1" ht="38.25">
      <c r="A126" s="131" t="s">
        <v>795</v>
      </c>
    </row>
    <row r="127" spans="1:1" ht="25.5">
      <c r="A127" s="131" t="s">
        <v>766</v>
      </c>
    </row>
    <row r="128" spans="1:1" ht="25.5">
      <c r="A128" s="131" t="s">
        <v>655</v>
      </c>
    </row>
    <row r="129" spans="1:1" ht="25.5">
      <c r="A129" s="131" t="s">
        <v>866</v>
      </c>
    </row>
    <row r="130" spans="1:1" ht="25.5">
      <c r="A130" s="131" t="s">
        <v>884</v>
      </c>
    </row>
    <row r="131" spans="1:1" ht="38.25">
      <c r="A131" s="131" t="s">
        <v>405</v>
      </c>
    </row>
    <row r="132" spans="1:1"/>
    <row r="133" spans="1:1">
      <c r="A133" s="135" t="s">
        <v>497</v>
      </c>
    </row>
    <row r="134" spans="1:1"/>
    <row r="135" spans="1:1">
      <c r="A135" s="203" t="s">
        <v>342</v>
      </c>
    </row>
    <row r="136" spans="1:1" ht="51">
      <c r="A136" s="210" t="s">
        <v>691</v>
      </c>
    </row>
    <row r="137" spans="1:1" ht="25.5">
      <c r="A137" s="131" t="s">
        <v>718</v>
      </c>
    </row>
    <row r="138" spans="1:1" ht="51">
      <c r="A138" s="131" t="s">
        <v>692</v>
      </c>
    </row>
    <row r="139" spans="1:1" ht="25.5">
      <c r="A139" s="210" t="s">
        <v>690</v>
      </c>
    </row>
    <row r="140" spans="1:1" ht="25.5">
      <c r="A140" s="131" t="s">
        <v>498</v>
      </c>
    </row>
    <row r="141" spans="1:1" ht="38.25">
      <c r="A141" s="131" t="s">
        <v>591</v>
      </c>
    </row>
    <row r="142" spans="1:1" ht="25.5">
      <c r="A142" s="131" t="s">
        <v>367</v>
      </c>
    </row>
    <row r="143" spans="1:1" ht="25.5">
      <c r="A143" s="131" t="s">
        <v>562</v>
      </c>
    </row>
    <row r="144" spans="1:1" ht="63.75">
      <c r="A144" s="131" t="s">
        <v>368</v>
      </c>
    </row>
    <row r="145" spans="1:1">
      <c r="A145" s="131" t="s">
        <v>359</v>
      </c>
    </row>
    <row r="146" spans="1:1">
      <c r="A146" s="132" t="s">
        <v>488</v>
      </c>
    </row>
    <row r="147" spans="1:1">
      <c r="A147" s="132" t="s">
        <v>489</v>
      </c>
    </row>
    <row r="148" spans="1:1">
      <c r="A148" s="132" t="s">
        <v>490</v>
      </c>
    </row>
    <row r="149" spans="1:1">
      <c r="A149" s="132" t="s">
        <v>491</v>
      </c>
    </row>
    <row r="150" spans="1:1">
      <c r="A150" s="132" t="s">
        <v>492</v>
      </c>
    </row>
    <row r="151" spans="1:1">
      <c r="A151" s="132" t="s">
        <v>493</v>
      </c>
    </row>
    <row r="152" spans="1:1">
      <c r="A152" s="132" t="s">
        <v>494</v>
      </c>
    </row>
    <row r="153" spans="1:1">
      <c r="A153" s="132" t="s">
        <v>495</v>
      </c>
    </row>
    <row r="154" spans="1:1">
      <c r="A154" s="132" t="s">
        <v>496</v>
      </c>
    </row>
    <row r="155" spans="1:1" ht="25.5">
      <c r="A155" s="131" t="s">
        <v>563</v>
      </c>
    </row>
    <row r="156" spans="1:1" ht="25.5">
      <c r="A156" s="131" t="s">
        <v>604</v>
      </c>
    </row>
    <row r="157" spans="1:1"/>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uler="0" view="pageLayout" zoomScaleNormal="100" workbookViewId="0">
      <selection sqref="A1:B1048576"/>
    </sheetView>
  </sheetViews>
  <sheetFormatPr defaultColWidth="0" defaultRowHeight="12.75" zeroHeight="1"/>
  <cols>
    <col min="1" max="1" width="13.140625" style="568" customWidth="1"/>
    <col min="2" max="2" width="83" style="152" customWidth="1"/>
    <col min="3" max="3" width="0.7109375" style="152" customWidth="1"/>
    <col min="4" max="16384" width="0" style="152" hidden="1"/>
  </cols>
  <sheetData>
    <row r="1" spans="1:2" ht="12.75" customHeight="1">
      <c r="A1" s="566" t="s">
        <v>885</v>
      </c>
      <c r="B1" s="566"/>
    </row>
    <row r="2" spans="1:2">
      <c r="A2" s="567"/>
      <c r="B2" s="567"/>
    </row>
    <row r="3" spans="1:2" ht="12.75" customHeight="1">
      <c r="A3" s="152" t="s">
        <v>886</v>
      </c>
    </row>
    <row r="4" spans="1:2">
      <c r="A4" s="152" t="s">
        <v>887</v>
      </c>
    </row>
    <row r="5" spans="1:2" ht="12.75" customHeight="1">
      <c r="A5" s="152"/>
    </row>
    <row r="6" spans="1:2">
      <c r="A6" s="152"/>
    </row>
    <row r="7" spans="1:2">
      <c r="A7" s="152"/>
    </row>
    <row r="8" spans="1:2"/>
    <row r="9" spans="1:2"/>
    <row r="10" spans="1:2"/>
    <row r="11" spans="1:2"/>
    <row r="12" spans="1:2" ht="12.75" hidden="1" customHeight="1"/>
    <row r="13" spans="1:2" ht="12.75" hidden="1" customHeight="1"/>
    <row r="14" spans="1:2" ht="12.75" hidden="1" customHeight="1"/>
    <row r="15" spans="1:2" ht="12.75" hidden="1" customHeight="1"/>
    <row r="16" spans="1:2" ht="12.75" hidden="1" customHeight="1"/>
    <row r="17" ht="13.5" hidden="1" customHeight="1"/>
  </sheetData>
  <phoneticPr fontId="29" type="noConversion"/>
  <pageMargins left="0.75" right="0.75" top="1" bottom="1" header="0.5" footer="0.5"/>
  <pageSetup scale="75" fitToWidth="0" fitToHeight="0" orientation="portrait"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5"/>
  <sheetViews>
    <sheetView showGridLines="0" showRuler="0" zoomScaleNormal="100" workbookViewId="0">
      <selection sqref="A1:F1"/>
    </sheetView>
  </sheetViews>
  <sheetFormatPr defaultColWidth="0" defaultRowHeight="12.75" zeroHeight="1"/>
  <cols>
    <col min="1" max="1" width="4.42578125" style="295" customWidth="1"/>
    <col min="2" max="2" width="86.140625" style="349" customWidth="1"/>
    <col min="3" max="3" width="12.42578125" style="349" customWidth="1"/>
    <col min="4" max="4" width="14.7109375" style="349" customWidth="1"/>
    <col min="5" max="6" width="15.42578125" style="349" customWidth="1"/>
  </cols>
  <sheetData>
    <row r="1" spans="1:6" s="238" customFormat="1" ht="18">
      <c r="A1" s="459" t="s">
        <v>897</v>
      </c>
      <c r="B1" s="459"/>
      <c r="C1" s="459"/>
      <c r="D1" s="459"/>
      <c r="E1" s="459"/>
      <c r="F1" s="459"/>
    </row>
    <row r="2" spans="1:6" s="238" customFormat="1">
      <c r="A2" s="295"/>
      <c r="B2" s="349"/>
      <c r="C2" s="349"/>
      <c r="D2" s="349"/>
      <c r="E2" s="349"/>
      <c r="F2" s="349"/>
    </row>
    <row r="3" spans="1:6" s="238" customFormat="1" ht="50.25" customHeight="1">
      <c r="A3" s="353" t="s">
        <v>898</v>
      </c>
      <c r="B3" s="460" t="s">
        <v>899</v>
      </c>
      <c r="C3" s="461"/>
      <c r="D3" s="461"/>
      <c r="E3" s="461"/>
      <c r="F3" s="461"/>
    </row>
    <row r="4" spans="1:6" s="238" customFormat="1">
      <c r="A4" s="353" t="s">
        <v>898</v>
      </c>
      <c r="B4" s="403"/>
      <c r="C4" s="412" t="s">
        <v>900</v>
      </c>
      <c r="D4" s="412"/>
      <c r="E4" s="412" t="s">
        <v>901</v>
      </c>
      <c r="F4" s="412"/>
    </row>
    <row r="5" spans="1:6" s="238" customFormat="1">
      <c r="A5" s="353" t="s">
        <v>898</v>
      </c>
      <c r="B5" s="347"/>
      <c r="C5" s="388" t="s">
        <v>198</v>
      </c>
      <c r="D5" s="388" t="s">
        <v>199</v>
      </c>
      <c r="E5" s="388" t="s">
        <v>198</v>
      </c>
      <c r="F5" s="388" t="s">
        <v>199</v>
      </c>
    </row>
    <row r="6" spans="1:6" s="238" customFormat="1">
      <c r="A6" s="353" t="s">
        <v>898</v>
      </c>
      <c r="B6" s="412" t="s">
        <v>200</v>
      </c>
      <c r="C6" s="389"/>
      <c r="D6" s="389"/>
      <c r="E6" s="389"/>
      <c r="F6" s="389"/>
    </row>
    <row r="7" spans="1:6" s="238" customFormat="1">
      <c r="A7" s="353" t="s">
        <v>898</v>
      </c>
      <c r="B7" s="390" t="s">
        <v>902</v>
      </c>
      <c r="C7" s="391">
        <v>3574</v>
      </c>
      <c r="D7" s="391">
        <v>2745</v>
      </c>
      <c r="E7" s="391">
        <v>5</v>
      </c>
      <c r="F7" s="391">
        <v>10</v>
      </c>
    </row>
    <row r="8" spans="1:6" s="238" customFormat="1">
      <c r="A8" s="353" t="s">
        <v>898</v>
      </c>
      <c r="B8" s="405" t="s">
        <v>903</v>
      </c>
      <c r="C8" s="391">
        <v>729</v>
      </c>
      <c r="D8" s="391">
        <v>435</v>
      </c>
      <c r="E8" s="391">
        <v>20</v>
      </c>
      <c r="F8" s="391">
        <v>117</v>
      </c>
    </row>
    <row r="9" spans="1:6" s="238" customFormat="1">
      <c r="A9" s="353" t="s">
        <v>898</v>
      </c>
      <c r="B9" s="405" t="s">
        <v>904</v>
      </c>
      <c r="C9" s="391">
        <v>11822</v>
      </c>
      <c r="D9" s="391">
        <v>8804</v>
      </c>
      <c r="E9" s="391">
        <v>576</v>
      </c>
      <c r="F9" s="391">
        <v>379</v>
      </c>
    </row>
    <row r="10" spans="1:6" s="238" customFormat="1">
      <c r="A10" s="353" t="s">
        <v>898</v>
      </c>
      <c r="B10" s="392" t="s">
        <v>905</v>
      </c>
      <c r="C10" s="393">
        <f>SUM(C7:C9)</f>
        <v>16125</v>
      </c>
      <c r="D10" s="393">
        <f>SUM(D7:D9)</f>
        <v>11984</v>
      </c>
      <c r="E10" s="393">
        <f>SUM(E7:E9)</f>
        <v>601</v>
      </c>
      <c r="F10" s="393">
        <f>SUM(F7:F9)</f>
        <v>506</v>
      </c>
    </row>
    <row r="11" spans="1:6" s="238" customFormat="1">
      <c r="A11" s="353" t="s">
        <v>898</v>
      </c>
      <c r="B11" s="390" t="s">
        <v>906</v>
      </c>
      <c r="C11" s="391">
        <v>21</v>
      </c>
      <c r="D11" s="391">
        <v>12</v>
      </c>
      <c r="E11" s="391">
        <v>96</v>
      </c>
      <c r="F11" s="391">
        <v>95</v>
      </c>
    </row>
    <row r="12" spans="1:6" s="238" customFormat="1">
      <c r="A12" s="353" t="s">
        <v>898</v>
      </c>
      <c r="B12" s="392" t="s">
        <v>907</v>
      </c>
      <c r="C12" s="393">
        <f>SUM(C10:C11)</f>
        <v>16146</v>
      </c>
      <c r="D12" s="393">
        <f>SUM(D10:D11)</f>
        <v>11996</v>
      </c>
      <c r="E12" s="393">
        <f>SUM(E10:E11)</f>
        <v>697</v>
      </c>
      <c r="F12" s="393">
        <f>SUM(F10:F11)</f>
        <v>601</v>
      </c>
    </row>
    <row r="13" spans="1:6" s="238" customFormat="1">
      <c r="A13" s="353" t="s">
        <v>898</v>
      </c>
      <c r="B13" s="412" t="s">
        <v>908</v>
      </c>
      <c r="C13" s="394"/>
      <c r="D13" s="394"/>
      <c r="E13" s="394"/>
      <c r="F13" s="394"/>
    </row>
    <row r="14" spans="1:6" s="238" customFormat="1">
      <c r="A14" s="353" t="s">
        <v>898</v>
      </c>
      <c r="B14" s="395" t="s">
        <v>909</v>
      </c>
      <c r="C14" s="396">
        <v>1015</v>
      </c>
      <c r="D14" s="396">
        <v>786</v>
      </c>
      <c r="E14" s="396">
        <v>331</v>
      </c>
      <c r="F14" s="396">
        <v>206</v>
      </c>
    </row>
    <row r="15" spans="1:6" s="238" customFormat="1">
      <c r="A15" s="353" t="s">
        <v>898</v>
      </c>
      <c r="B15" s="395" t="s">
        <v>904</v>
      </c>
      <c r="C15" s="396">
        <v>2508</v>
      </c>
      <c r="D15" s="396">
        <v>1881</v>
      </c>
      <c r="E15" s="396">
        <v>1570</v>
      </c>
      <c r="F15" s="396">
        <v>840</v>
      </c>
    </row>
    <row r="16" spans="1:6" s="238" customFormat="1">
      <c r="A16" s="353" t="s">
        <v>898</v>
      </c>
      <c r="B16" s="397" t="s">
        <v>910</v>
      </c>
      <c r="C16" s="396">
        <v>16</v>
      </c>
      <c r="D16" s="396">
        <v>6</v>
      </c>
      <c r="E16" s="396">
        <v>122</v>
      </c>
      <c r="F16" s="396">
        <v>67</v>
      </c>
    </row>
    <row r="17" spans="1:6" s="238" customFormat="1">
      <c r="A17" s="353" t="s">
        <v>898</v>
      </c>
      <c r="B17" s="392" t="s">
        <v>911</v>
      </c>
      <c r="C17" s="398">
        <f>SUM(C14:C16)</f>
        <v>3539</v>
      </c>
      <c r="D17" s="398">
        <f>SUM(D14:D16)</f>
        <v>2673</v>
      </c>
      <c r="E17" s="398">
        <f>SUM(E14:E16)</f>
        <v>2023</v>
      </c>
      <c r="F17" s="398">
        <f>SUM(F14:F16)</f>
        <v>1113</v>
      </c>
    </row>
    <row r="18" spans="1:6" s="238" customFormat="1">
      <c r="A18" s="353" t="s">
        <v>898</v>
      </c>
      <c r="B18" s="267" t="s">
        <v>912</v>
      </c>
      <c r="C18" s="267"/>
      <c r="D18" s="267"/>
      <c r="E18" s="267"/>
      <c r="F18" s="399">
        <f>SUM(C12:F12)</f>
        <v>29440</v>
      </c>
    </row>
    <row r="19" spans="1:6" s="238" customFormat="1">
      <c r="A19" s="353" t="s">
        <v>898</v>
      </c>
      <c r="B19" s="271" t="s">
        <v>913</v>
      </c>
      <c r="C19" s="271"/>
      <c r="D19" s="271"/>
      <c r="E19" s="271"/>
      <c r="F19" s="400">
        <f>SUM(C17:F17)</f>
        <v>9348</v>
      </c>
    </row>
    <row r="20" spans="1:6" s="238" customFormat="1">
      <c r="A20" s="353" t="s">
        <v>898</v>
      </c>
      <c r="B20" s="401" t="s">
        <v>914</v>
      </c>
      <c r="C20" s="401"/>
      <c r="D20" s="401"/>
      <c r="E20" s="401"/>
      <c r="F20" s="402">
        <f>SUM(F18:F19)</f>
        <v>38788</v>
      </c>
    </row>
    <row r="21" spans="1:6" s="238" customFormat="1">
      <c r="A21" s="295"/>
      <c r="B21" s="349"/>
      <c r="C21" s="349"/>
      <c r="D21" s="349"/>
      <c r="E21" s="349"/>
      <c r="F21" s="349"/>
    </row>
    <row r="22" spans="1:6" s="238" customFormat="1" ht="91.5" customHeight="1">
      <c r="A22" s="353" t="s">
        <v>915</v>
      </c>
      <c r="B22" s="460" t="s">
        <v>916</v>
      </c>
      <c r="C22" s="462"/>
      <c r="D22" s="462"/>
      <c r="E22" s="462"/>
      <c r="F22" s="462"/>
    </row>
    <row r="23" spans="1:6" s="238" customFormat="1" ht="60">
      <c r="A23" s="353" t="s">
        <v>915</v>
      </c>
      <c r="B23" s="403"/>
      <c r="C23" s="403"/>
      <c r="D23" s="404" t="s">
        <v>917</v>
      </c>
      <c r="E23" s="404" t="s">
        <v>918</v>
      </c>
      <c r="F23" s="404" t="s">
        <v>919</v>
      </c>
    </row>
    <row r="24" spans="1:6" s="238" customFormat="1">
      <c r="A24" s="353" t="s">
        <v>915</v>
      </c>
      <c r="B24" s="405" t="s">
        <v>920</v>
      </c>
      <c r="C24" s="405"/>
      <c r="D24" s="406">
        <v>976</v>
      </c>
      <c r="E24" s="406">
        <v>4935</v>
      </c>
      <c r="F24" s="406">
        <v>4981</v>
      </c>
    </row>
    <row r="25" spans="1:6" s="238" customFormat="1">
      <c r="A25" s="353" t="s">
        <v>915</v>
      </c>
      <c r="B25" s="407" t="s">
        <v>921</v>
      </c>
      <c r="C25" s="325"/>
      <c r="D25" s="406">
        <v>281</v>
      </c>
      <c r="E25" s="406">
        <v>1161</v>
      </c>
      <c r="F25" s="406">
        <v>1169</v>
      </c>
    </row>
    <row r="26" spans="1:6" s="238" customFormat="1">
      <c r="A26" s="353" t="s">
        <v>915</v>
      </c>
      <c r="B26" s="408" t="s">
        <v>922</v>
      </c>
      <c r="C26" s="408"/>
      <c r="D26" s="406">
        <v>151</v>
      </c>
      <c r="E26" s="406">
        <v>946</v>
      </c>
      <c r="F26" s="406">
        <v>948</v>
      </c>
    </row>
    <row r="27" spans="1:6" s="238" customFormat="1">
      <c r="A27" s="353" t="s">
        <v>915</v>
      </c>
      <c r="B27" s="409" t="s">
        <v>923</v>
      </c>
      <c r="C27" s="325"/>
      <c r="D27" s="406">
        <v>4243</v>
      </c>
      <c r="E27" s="406">
        <v>19564</v>
      </c>
      <c r="F27" s="406">
        <v>19706</v>
      </c>
    </row>
    <row r="28" spans="1:6" s="238" customFormat="1" ht="15" customHeight="1">
      <c r="A28" s="353" t="s">
        <v>915</v>
      </c>
      <c r="B28" s="408" t="s">
        <v>924</v>
      </c>
      <c r="C28" s="408"/>
      <c r="D28" s="406">
        <v>9</v>
      </c>
      <c r="E28" s="406">
        <v>33</v>
      </c>
      <c r="F28" s="406">
        <v>33</v>
      </c>
    </row>
    <row r="29" spans="1:6" s="238" customFormat="1">
      <c r="A29" s="353" t="s">
        <v>915</v>
      </c>
      <c r="B29" s="408" t="s">
        <v>925</v>
      </c>
      <c r="C29" s="408"/>
      <c r="D29" s="406">
        <v>362</v>
      </c>
      <c r="E29" s="406">
        <v>1439</v>
      </c>
      <c r="F29" s="406">
        <v>1449</v>
      </c>
    </row>
    <row r="30" spans="1:6" s="238" customFormat="1" ht="26.25" customHeight="1">
      <c r="A30" s="353" t="s">
        <v>915</v>
      </c>
      <c r="B30" s="410" t="s">
        <v>926</v>
      </c>
      <c r="C30" s="411"/>
      <c r="D30" s="406">
        <v>12</v>
      </c>
      <c r="E30" s="406">
        <v>27</v>
      </c>
      <c r="F30" s="406">
        <v>27</v>
      </c>
    </row>
    <row r="31" spans="1:6" s="238" customFormat="1">
      <c r="A31" s="353" t="s">
        <v>915</v>
      </c>
      <c r="B31" s="408" t="s">
        <v>927</v>
      </c>
      <c r="C31" s="408"/>
      <c r="D31" s="406">
        <v>138</v>
      </c>
      <c r="E31" s="406">
        <v>581</v>
      </c>
      <c r="F31" s="406">
        <v>584</v>
      </c>
    </row>
    <row r="32" spans="1:6" s="238" customFormat="1">
      <c r="A32" s="353" t="s">
        <v>915</v>
      </c>
      <c r="B32" s="408" t="s">
        <v>928</v>
      </c>
      <c r="C32" s="408"/>
      <c r="D32" s="406">
        <v>111</v>
      </c>
      <c r="E32" s="406">
        <v>530</v>
      </c>
      <c r="F32" s="406">
        <v>543</v>
      </c>
    </row>
    <row r="33" spans="1:6" s="238" customFormat="1">
      <c r="A33" s="353" t="s">
        <v>915</v>
      </c>
      <c r="B33" s="412" t="s">
        <v>929</v>
      </c>
      <c r="C33" s="412"/>
      <c r="D33" s="413">
        <f>SUM(D24:D32)</f>
        <v>6283</v>
      </c>
      <c r="E33" s="413">
        <f>SUM(E24:E32)</f>
        <v>29216</v>
      </c>
      <c r="F33" s="413">
        <f>SUM(F24:F32)</f>
        <v>29440</v>
      </c>
    </row>
    <row r="34" spans="1:6" s="238" customFormat="1">
      <c r="A34" s="295"/>
      <c r="B34" s="349"/>
      <c r="C34" s="349"/>
      <c r="D34" s="349"/>
      <c r="E34" s="349"/>
      <c r="F34" s="349"/>
    </row>
    <row r="35" spans="1:6" s="238" customFormat="1" ht="15.75">
      <c r="A35" s="295"/>
      <c r="B35" s="10" t="s">
        <v>930</v>
      </c>
      <c r="C35" s="349"/>
      <c r="D35" s="349"/>
      <c r="E35" s="349"/>
      <c r="F35" s="349"/>
    </row>
    <row r="36" spans="1:6" s="238" customFormat="1">
      <c r="A36" s="353" t="s">
        <v>931</v>
      </c>
      <c r="B36" s="1" t="s">
        <v>932</v>
      </c>
      <c r="C36" s="349"/>
      <c r="D36" s="349"/>
      <c r="E36" s="349"/>
      <c r="F36" s="414"/>
    </row>
    <row r="37" spans="1:6" s="238" customFormat="1">
      <c r="A37" s="353" t="s">
        <v>931</v>
      </c>
      <c r="B37" s="415" t="s">
        <v>933</v>
      </c>
      <c r="C37" s="71">
        <v>345</v>
      </c>
      <c r="D37" s="349"/>
      <c r="E37" s="349"/>
      <c r="F37" s="414"/>
    </row>
    <row r="38" spans="1:6" s="238" customFormat="1">
      <c r="A38" s="353" t="s">
        <v>931</v>
      </c>
      <c r="B38" s="415" t="s">
        <v>934</v>
      </c>
      <c r="C38" s="71">
        <v>21</v>
      </c>
      <c r="D38" s="349"/>
      <c r="E38" s="349"/>
      <c r="F38" s="414"/>
    </row>
    <row r="39" spans="1:6" s="238" customFormat="1">
      <c r="A39" s="353" t="s">
        <v>931</v>
      </c>
      <c r="B39" s="415" t="s">
        <v>935</v>
      </c>
      <c r="C39" s="71">
        <v>6829</v>
      </c>
      <c r="D39" s="349"/>
      <c r="E39" s="349"/>
      <c r="F39" s="414"/>
    </row>
    <row r="40" spans="1:6" s="238" customFormat="1">
      <c r="A40" s="353" t="s">
        <v>931</v>
      </c>
      <c r="B40" s="415" t="s">
        <v>936</v>
      </c>
      <c r="C40" s="71"/>
      <c r="D40" s="349"/>
      <c r="E40" s="349"/>
      <c r="F40" s="414"/>
    </row>
    <row r="41" spans="1:6" s="238" customFormat="1">
      <c r="A41" s="353" t="s">
        <v>931</v>
      </c>
      <c r="B41" s="415" t="s">
        <v>937</v>
      </c>
      <c r="C41" s="71">
        <v>1538</v>
      </c>
      <c r="D41" s="349"/>
      <c r="E41" s="349"/>
      <c r="F41" s="414"/>
    </row>
    <row r="42" spans="1:6" s="238" customFormat="1">
      <c r="A42" s="353" t="s">
        <v>931</v>
      </c>
      <c r="B42" s="415" t="s">
        <v>938</v>
      </c>
      <c r="C42" s="71">
        <v>52</v>
      </c>
      <c r="D42" s="349"/>
      <c r="E42" s="349"/>
      <c r="F42" s="414"/>
    </row>
    <row r="43" spans="1:6" s="238" customFormat="1">
      <c r="A43" s="353" t="s">
        <v>931</v>
      </c>
      <c r="B43" s="416" t="s">
        <v>939</v>
      </c>
      <c r="C43" s="71">
        <v>687</v>
      </c>
      <c r="D43" s="349"/>
      <c r="E43" s="349"/>
      <c r="F43" s="414"/>
    </row>
    <row r="44" spans="1:6" s="238" customFormat="1">
      <c r="A44" s="353" t="s">
        <v>931</v>
      </c>
      <c r="B44" s="416" t="s">
        <v>940</v>
      </c>
      <c r="C44" s="71">
        <v>232</v>
      </c>
      <c r="D44" s="349"/>
      <c r="E44" s="349"/>
      <c r="F44" s="414"/>
    </row>
    <row r="45" spans="1:6" s="238" customFormat="1">
      <c r="A45" s="353" t="s">
        <v>931</v>
      </c>
      <c r="B45" s="417" t="s">
        <v>941</v>
      </c>
      <c r="C45" s="71"/>
      <c r="D45" s="349"/>
      <c r="E45" s="349"/>
      <c r="F45" s="414"/>
    </row>
    <row r="46" spans="1:6" s="238" customFormat="1">
      <c r="A46" s="295"/>
      <c r="B46" s="349"/>
      <c r="C46" s="349"/>
      <c r="D46" s="349"/>
      <c r="E46" s="349"/>
      <c r="F46" s="349"/>
    </row>
    <row r="47" spans="1:6" s="238" customFormat="1" ht="15.75">
      <c r="A47" s="295"/>
      <c r="B47" s="418" t="s">
        <v>942</v>
      </c>
      <c r="C47" s="419"/>
      <c r="D47" s="419"/>
      <c r="E47" s="419"/>
      <c r="F47" s="419"/>
    </row>
    <row r="48" spans="1:6" s="238" customFormat="1" ht="54.75" customHeight="1">
      <c r="A48" s="295"/>
      <c r="B48" s="463" t="s">
        <v>943</v>
      </c>
      <c r="C48" s="463"/>
      <c r="D48" s="463"/>
      <c r="E48" s="463"/>
      <c r="F48" s="463"/>
    </row>
    <row r="49" spans="1:6" s="238" customFormat="1">
      <c r="A49" s="268"/>
      <c r="B49" s="419"/>
      <c r="C49" s="419"/>
      <c r="D49" s="419"/>
      <c r="E49" s="419"/>
      <c r="F49" s="419"/>
    </row>
    <row r="50" spans="1:6" s="238" customFormat="1">
      <c r="A50" s="295"/>
      <c r="B50" s="464" t="s">
        <v>944</v>
      </c>
      <c r="C50" s="465"/>
      <c r="D50" s="420"/>
      <c r="E50" s="420"/>
      <c r="F50" s="420"/>
    </row>
    <row r="51" spans="1:6" s="238" customFormat="1">
      <c r="A51" s="434"/>
      <c r="B51" s="421"/>
      <c r="C51" s="421"/>
      <c r="D51" s="421"/>
      <c r="E51" s="421"/>
      <c r="F51" s="421"/>
    </row>
    <row r="52" spans="1:6" s="238" customFormat="1" ht="42.75" customHeight="1">
      <c r="A52" s="434"/>
      <c r="B52" s="466" t="s">
        <v>945</v>
      </c>
      <c r="C52" s="466"/>
      <c r="D52" s="466"/>
      <c r="E52" s="466"/>
      <c r="F52" s="421"/>
    </row>
    <row r="53" spans="1:6" s="238" customFormat="1">
      <c r="A53" s="434"/>
      <c r="B53" s="422"/>
      <c r="C53" s="422"/>
      <c r="D53" s="422"/>
      <c r="E53" s="422"/>
      <c r="F53" s="421"/>
    </row>
    <row r="54" spans="1:6" s="238" customFormat="1">
      <c r="A54" s="434"/>
      <c r="B54" s="423" t="s">
        <v>946</v>
      </c>
      <c r="C54" s="422"/>
      <c r="D54" s="422"/>
      <c r="E54" s="422"/>
      <c r="F54" s="421"/>
    </row>
    <row r="55" spans="1:6" s="427" customFormat="1" ht="48" customHeight="1">
      <c r="A55" s="295"/>
      <c r="B55" s="466" t="s">
        <v>947</v>
      </c>
      <c r="C55" s="463"/>
      <c r="D55" s="463"/>
      <c r="E55" s="463"/>
      <c r="F55" s="463"/>
    </row>
    <row r="56" spans="1:6" s="427" customFormat="1" ht="38.25" customHeight="1">
      <c r="A56" s="353" t="s">
        <v>948</v>
      </c>
      <c r="B56" s="397" t="s">
        <v>949</v>
      </c>
      <c r="C56" s="65"/>
      <c r="D56" s="65"/>
      <c r="E56" s="390"/>
      <c r="F56" s="406"/>
    </row>
    <row r="57" spans="1:6" s="427" customFormat="1" ht="65.25" customHeight="1">
      <c r="A57" s="353" t="s">
        <v>950</v>
      </c>
      <c r="B57" s="467" t="s">
        <v>951</v>
      </c>
      <c r="C57" s="468"/>
      <c r="D57" s="468"/>
      <c r="E57" s="469"/>
      <c r="F57" s="406"/>
    </row>
    <row r="58" spans="1:6" s="427" customFormat="1" ht="35.25" customHeight="1">
      <c r="A58" s="353" t="s">
        <v>952</v>
      </c>
      <c r="B58" s="470" t="s">
        <v>953</v>
      </c>
      <c r="C58" s="471"/>
      <c r="D58" s="471"/>
      <c r="E58" s="472"/>
      <c r="F58" s="406">
        <f>F56-F57</f>
        <v>0</v>
      </c>
    </row>
    <row r="59" spans="1:6" s="238" customFormat="1" ht="36" customHeight="1">
      <c r="A59" s="353" t="s">
        <v>954</v>
      </c>
      <c r="B59" s="470" t="s">
        <v>955</v>
      </c>
      <c r="C59" s="471"/>
      <c r="D59" s="471"/>
      <c r="E59" s="472"/>
      <c r="F59" s="406"/>
    </row>
    <row r="60" spans="1:6" s="238" customFormat="1" ht="35.25" customHeight="1">
      <c r="A60" s="353" t="s">
        <v>956</v>
      </c>
      <c r="B60" s="470" t="s">
        <v>957</v>
      </c>
      <c r="C60" s="471"/>
      <c r="D60" s="471"/>
      <c r="E60" s="472"/>
      <c r="F60" s="406"/>
    </row>
    <row r="61" spans="1:6" s="238" customFormat="1" ht="38.25" customHeight="1">
      <c r="A61" s="353" t="s">
        <v>958</v>
      </c>
      <c r="B61" s="467" t="s">
        <v>959</v>
      </c>
      <c r="C61" s="468"/>
      <c r="D61" s="468"/>
      <c r="E61" s="469"/>
      <c r="F61" s="406"/>
    </row>
    <row r="62" spans="1:6" s="238" customFormat="1" ht="26.25" customHeight="1">
      <c r="A62" s="353" t="s">
        <v>960</v>
      </c>
      <c r="B62" s="470" t="s">
        <v>961</v>
      </c>
      <c r="C62" s="471"/>
      <c r="D62" s="471"/>
      <c r="E62" s="472"/>
      <c r="F62" s="406">
        <f>SUM(F59:F61)</f>
        <v>0</v>
      </c>
    </row>
    <row r="63" spans="1:6" s="238" customFormat="1" ht="25.5" customHeight="1">
      <c r="A63" s="353" t="s">
        <v>962</v>
      </c>
      <c r="B63" s="470" t="s">
        <v>963</v>
      </c>
      <c r="C63" s="471"/>
      <c r="D63" s="471"/>
      <c r="E63" s="472"/>
      <c r="F63" s="424" t="e">
        <f>F62/F58</f>
        <v>#DIV/0!</v>
      </c>
    </row>
    <row r="64" spans="1:6" s="238" customFormat="1" ht="27.75" customHeight="1">
      <c r="A64" s="434"/>
      <c r="B64" s="422"/>
      <c r="C64" s="422"/>
      <c r="D64" s="422"/>
      <c r="E64" s="422"/>
      <c r="F64" s="421"/>
    </row>
    <row r="65" spans="1:6" s="238" customFormat="1" ht="30.75" customHeight="1">
      <c r="A65" s="434"/>
      <c r="B65" s="425" t="s">
        <v>964</v>
      </c>
      <c r="C65" s="421"/>
      <c r="D65" s="421"/>
      <c r="E65" s="421"/>
      <c r="F65" s="421"/>
    </row>
    <row r="66" spans="1:6" s="238" customFormat="1" ht="42" customHeight="1">
      <c r="A66" s="295"/>
      <c r="B66" s="466" t="s">
        <v>965</v>
      </c>
      <c r="C66" s="463"/>
      <c r="D66" s="463"/>
      <c r="E66" s="463"/>
      <c r="F66" s="463"/>
    </row>
    <row r="67" spans="1:6" s="238" customFormat="1" ht="37.5" customHeight="1">
      <c r="A67" s="353" t="s">
        <v>948</v>
      </c>
      <c r="B67" s="397" t="s">
        <v>966</v>
      </c>
      <c r="C67" s="65"/>
      <c r="D67" s="65"/>
      <c r="E67" s="390"/>
      <c r="F67" s="406"/>
    </row>
    <row r="68" spans="1:6" s="427" customFormat="1" ht="57.75" customHeight="1">
      <c r="A68" s="353" t="s">
        <v>950</v>
      </c>
      <c r="B68" s="467" t="s">
        <v>967</v>
      </c>
      <c r="C68" s="468"/>
      <c r="D68" s="468"/>
      <c r="E68" s="469"/>
      <c r="F68" s="406"/>
    </row>
    <row r="69" spans="1:6" s="427" customFormat="1" ht="31.5" customHeight="1">
      <c r="A69" s="353" t="s">
        <v>952</v>
      </c>
      <c r="B69" s="470" t="s">
        <v>968</v>
      </c>
      <c r="C69" s="471"/>
      <c r="D69" s="471"/>
      <c r="E69" s="472"/>
      <c r="F69" s="406">
        <f>F67-F68</f>
        <v>0</v>
      </c>
    </row>
    <row r="70" spans="1:6" s="238" customFormat="1" ht="39.75" customHeight="1">
      <c r="A70" s="353" t="s">
        <v>954</v>
      </c>
      <c r="B70" s="470" t="s">
        <v>969</v>
      </c>
      <c r="C70" s="471"/>
      <c r="D70" s="471"/>
      <c r="E70" s="472"/>
      <c r="F70" s="406"/>
    </row>
    <row r="71" spans="1:6" s="238" customFormat="1" ht="27" customHeight="1">
      <c r="A71" s="353" t="s">
        <v>956</v>
      </c>
      <c r="B71" s="470" t="s">
        <v>970</v>
      </c>
      <c r="C71" s="471"/>
      <c r="D71" s="471"/>
      <c r="E71" s="472"/>
      <c r="F71" s="406"/>
    </row>
    <row r="72" spans="1:6" s="238" customFormat="1" ht="41.25" customHeight="1">
      <c r="A72" s="353" t="s">
        <v>958</v>
      </c>
      <c r="B72" s="467" t="s">
        <v>971</v>
      </c>
      <c r="C72" s="468"/>
      <c r="D72" s="468"/>
      <c r="E72" s="469"/>
      <c r="F72" s="406"/>
    </row>
    <row r="73" spans="1:6" s="238" customFormat="1" ht="26.25" customHeight="1">
      <c r="A73" s="353" t="s">
        <v>960</v>
      </c>
      <c r="B73" s="470" t="s">
        <v>961</v>
      </c>
      <c r="C73" s="471"/>
      <c r="D73" s="471"/>
      <c r="E73" s="472"/>
      <c r="F73" s="406">
        <f>SUM(F70:F72)</f>
        <v>0</v>
      </c>
    </row>
    <row r="74" spans="1:6" s="238" customFormat="1" ht="25.5" customHeight="1">
      <c r="A74" s="353" t="s">
        <v>962</v>
      </c>
      <c r="B74" s="470" t="s">
        <v>972</v>
      </c>
      <c r="C74" s="471"/>
      <c r="D74" s="471"/>
      <c r="E74" s="472"/>
      <c r="F74" s="424" t="e">
        <f>F73/F69</f>
        <v>#DIV/0!</v>
      </c>
    </row>
    <row r="75" spans="1:6" s="238" customFormat="1" ht="27.75" customHeight="1">
      <c r="A75" s="295"/>
      <c r="B75" s="349"/>
      <c r="C75" s="349"/>
      <c r="D75" s="349"/>
      <c r="E75" s="349"/>
      <c r="F75" s="426"/>
    </row>
    <row r="76" spans="1:6" s="238" customFormat="1" ht="30.75" customHeight="1">
      <c r="A76" s="295"/>
      <c r="B76" s="1" t="s">
        <v>973</v>
      </c>
      <c r="C76" s="349"/>
      <c r="D76" s="349"/>
      <c r="E76" s="349"/>
      <c r="F76" s="426"/>
    </row>
    <row r="77" spans="1:6" s="238" customFormat="1" ht="14.25" customHeight="1">
      <c r="A77" s="434"/>
      <c r="B77" s="427"/>
      <c r="C77" s="427"/>
      <c r="D77" s="427"/>
      <c r="E77" s="427"/>
      <c r="F77" s="428"/>
    </row>
    <row r="78" spans="1:6" s="238" customFormat="1" ht="27" customHeight="1">
      <c r="A78" s="434"/>
      <c r="B78" s="357" t="s">
        <v>974</v>
      </c>
      <c r="C78" s="357"/>
      <c r="D78" s="357"/>
      <c r="E78" s="357"/>
      <c r="F78" s="428"/>
    </row>
    <row r="79" spans="1:6" s="238" customFormat="1">
      <c r="A79" s="434"/>
      <c r="B79" s="427"/>
      <c r="C79" s="427"/>
      <c r="D79" s="427"/>
      <c r="E79" s="427"/>
      <c r="F79" s="428"/>
    </row>
    <row r="80" spans="1:6" s="238" customFormat="1">
      <c r="A80" s="434"/>
      <c r="B80" s="429" t="s">
        <v>975</v>
      </c>
      <c r="C80" s="427"/>
      <c r="D80" s="427"/>
      <c r="E80" s="427"/>
      <c r="F80" s="428"/>
    </row>
    <row r="81" spans="1:6" s="427" customFormat="1" ht="17.25" customHeight="1">
      <c r="A81" s="353" t="s">
        <v>976</v>
      </c>
      <c r="B81" s="473" t="s">
        <v>977</v>
      </c>
      <c r="C81" s="473"/>
      <c r="D81" s="473"/>
      <c r="E81" s="473"/>
      <c r="F81" s="71"/>
    </row>
    <row r="82" spans="1:6" s="427" customFormat="1" ht="57" customHeight="1">
      <c r="A82" s="430" t="s">
        <v>978</v>
      </c>
      <c r="B82" s="473" t="s">
        <v>979</v>
      </c>
      <c r="C82" s="473"/>
      <c r="D82" s="473"/>
      <c r="E82" s="473"/>
      <c r="F82" s="71"/>
    </row>
    <row r="83" spans="1:6" s="427" customFormat="1" ht="30.75" customHeight="1">
      <c r="A83" s="430" t="s">
        <v>980</v>
      </c>
      <c r="B83" s="473" t="s">
        <v>981</v>
      </c>
      <c r="C83" s="473"/>
      <c r="D83" s="473"/>
      <c r="E83" s="473"/>
      <c r="F83" s="71">
        <f>F81-F82</f>
        <v>0</v>
      </c>
    </row>
    <row r="84" spans="1:6" s="427" customFormat="1" ht="23.25" customHeight="1">
      <c r="A84" s="430" t="s">
        <v>982</v>
      </c>
      <c r="B84" s="473" t="s">
        <v>983</v>
      </c>
      <c r="C84" s="473"/>
      <c r="D84" s="473"/>
      <c r="E84" s="473"/>
      <c r="F84" s="71"/>
    </row>
    <row r="85" spans="1:6" s="427" customFormat="1" ht="21.75" customHeight="1">
      <c r="A85" s="353" t="s">
        <v>984</v>
      </c>
      <c r="B85" s="473" t="s">
        <v>985</v>
      </c>
      <c r="C85" s="473"/>
      <c r="D85" s="473"/>
      <c r="E85" s="473"/>
      <c r="F85" s="71"/>
    </row>
    <row r="86" spans="1:6" s="427" customFormat="1" ht="24.75" customHeight="1">
      <c r="A86" s="353" t="s">
        <v>986</v>
      </c>
      <c r="B86" s="473" t="s">
        <v>987</v>
      </c>
      <c r="C86" s="473"/>
      <c r="D86" s="473"/>
      <c r="E86" s="473"/>
      <c r="F86" s="71"/>
    </row>
    <row r="87" spans="1:6" s="427" customFormat="1" ht="30" customHeight="1">
      <c r="A87" s="353" t="s">
        <v>988</v>
      </c>
      <c r="B87" s="473" t="s">
        <v>989</v>
      </c>
      <c r="C87" s="473"/>
      <c r="D87" s="473"/>
      <c r="E87" s="473"/>
      <c r="F87" s="71"/>
    </row>
    <row r="88" spans="1:6" s="427" customFormat="1" ht="12.75" customHeight="1">
      <c r="A88" s="353" t="s">
        <v>990</v>
      </c>
      <c r="B88" s="473" t="s">
        <v>991</v>
      </c>
      <c r="C88" s="473"/>
      <c r="D88" s="473"/>
      <c r="E88" s="473"/>
      <c r="F88" s="71"/>
    </row>
    <row r="89" spans="1:6" s="427" customFormat="1" ht="12.75" customHeight="1">
      <c r="A89" s="353" t="s">
        <v>992</v>
      </c>
      <c r="B89" s="473" t="s">
        <v>993</v>
      </c>
      <c r="C89" s="473"/>
      <c r="D89" s="473"/>
      <c r="E89" s="473"/>
      <c r="F89" s="71"/>
    </row>
    <row r="90" spans="1:6" s="427" customFormat="1" ht="12.75" customHeight="1">
      <c r="A90" s="353" t="s">
        <v>994</v>
      </c>
      <c r="B90" s="473" t="s">
        <v>995</v>
      </c>
      <c r="C90" s="473"/>
      <c r="D90" s="473"/>
      <c r="E90" s="473"/>
      <c r="F90" s="71"/>
    </row>
    <row r="91" spans="1:6" s="427" customFormat="1" ht="25.5" customHeight="1">
      <c r="A91" s="353"/>
      <c r="B91" s="320"/>
      <c r="C91" s="320"/>
      <c r="D91" s="320"/>
      <c r="E91" s="320"/>
      <c r="F91" s="431"/>
    </row>
    <row r="92" spans="1:6" s="427" customFormat="1">
      <c r="A92" s="434"/>
      <c r="B92" s="429" t="s">
        <v>996</v>
      </c>
      <c r="C92" s="427" t="s">
        <v>779</v>
      </c>
      <c r="F92" s="428"/>
    </row>
    <row r="93" spans="1:6" s="427" customFormat="1" ht="18.75" customHeight="1">
      <c r="A93" s="353" t="s">
        <v>976</v>
      </c>
      <c r="B93" s="473" t="s">
        <v>997</v>
      </c>
      <c r="C93" s="473"/>
      <c r="D93" s="473"/>
      <c r="E93" s="473"/>
      <c r="F93" s="71"/>
    </row>
    <row r="94" spans="1:6" s="427" customFormat="1" ht="53.25" customHeight="1">
      <c r="A94" s="430" t="s">
        <v>978</v>
      </c>
      <c r="B94" s="473" t="s">
        <v>998</v>
      </c>
      <c r="C94" s="473"/>
      <c r="D94" s="473"/>
      <c r="E94" s="473"/>
      <c r="F94" s="71"/>
    </row>
    <row r="95" spans="1:6" s="427" customFormat="1" ht="30" customHeight="1">
      <c r="A95" s="430" t="s">
        <v>980</v>
      </c>
      <c r="B95" s="473" t="s">
        <v>999</v>
      </c>
      <c r="C95" s="473"/>
      <c r="D95" s="473"/>
      <c r="E95" s="473"/>
      <c r="F95" s="71">
        <f>F93-F94</f>
        <v>0</v>
      </c>
    </row>
    <row r="96" spans="1:6" s="427" customFormat="1" ht="12.75" customHeight="1">
      <c r="A96" s="430" t="s">
        <v>982</v>
      </c>
      <c r="B96" s="473" t="s">
        <v>983</v>
      </c>
      <c r="C96" s="473"/>
      <c r="D96" s="473"/>
      <c r="E96" s="473"/>
      <c r="F96" s="71"/>
    </row>
    <row r="97" spans="1:7" s="238" customFormat="1" ht="12.75" customHeight="1">
      <c r="A97" s="353" t="s">
        <v>984</v>
      </c>
      <c r="B97" s="473" t="s">
        <v>985</v>
      </c>
      <c r="C97" s="473"/>
      <c r="D97" s="473"/>
      <c r="E97" s="473"/>
      <c r="F97" s="71"/>
    </row>
    <row r="98" spans="1:7" s="238" customFormat="1" ht="23.25" customHeight="1">
      <c r="A98" s="353" t="s">
        <v>986</v>
      </c>
      <c r="B98" s="473" t="s">
        <v>987</v>
      </c>
      <c r="C98" s="473"/>
      <c r="D98" s="473"/>
      <c r="E98" s="473"/>
      <c r="F98" s="71"/>
    </row>
    <row r="99" spans="1:7" s="238" customFormat="1" ht="27.75" customHeight="1">
      <c r="A99" s="353" t="s">
        <v>988</v>
      </c>
      <c r="B99" s="473" t="s">
        <v>989</v>
      </c>
      <c r="C99" s="473"/>
      <c r="D99" s="473"/>
      <c r="E99" s="473"/>
      <c r="F99" s="71"/>
    </row>
    <row r="100" spans="1:7" s="238" customFormat="1" ht="12.75" customHeight="1">
      <c r="A100" s="353" t="s">
        <v>990</v>
      </c>
      <c r="B100" s="473" t="s">
        <v>842</v>
      </c>
      <c r="C100" s="473"/>
      <c r="D100" s="473"/>
      <c r="E100" s="473"/>
      <c r="F100" s="71"/>
    </row>
    <row r="101" spans="1:7" s="238" customFormat="1" ht="12.75" customHeight="1">
      <c r="A101" s="353" t="s">
        <v>992</v>
      </c>
      <c r="B101" s="473" t="s">
        <v>993</v>
      </c>
      <c r="C101" s="473"/>
      <c r="D101" s="473"/>
      <c r="E101" s="473"/>
      <c r="F101" s="71"/>
    </row>
    <row r="102" spans="1:7" s="238" customFormat="1" ht="12.75" customHeight="1">
      <c r="A102" s="353" t="s">
        <v>994</v>
      </c>
      <c r="B102" s="473" t="s">
        <v>995</v>
      </c>
      <c r="C102" s="473"/>
      <c r="D102" s="473"/>
      <c r="E102" s="473"/>
      <c r="F102" s="71"/>
    </row>
    <row r="103" spans="1:7" s="238" customFormat="1" ht="24.75" customHeight="1">
      <c r="A103" s="295"/>
      <c r="B103" s="349"/>
      <c r="C103" s="349"/>
      <c r="D103" s="349"/>
      <c r="E103" s="349"/>
      <c r="F103" s="349"/>
    </row>
    <row r="104" spans="1:7" s="238" customFormat="1">
      <c r="A104" s="295"/>
      <c r="B104" s="1" t="s">
        <v>1000</v>
      </c>
      <c r="C104" s="349"/>
      <c r="D104" s="349"/>
      <c r="E104" s="349"/>
      <c r="F104" s="349"/>
    </row>
    <row r="105" spans="1:7" s="238" customFormat="1" ht="78.75" customHeight="1">
      <c r="A105" s="295"/>
      <c r="B105" s="163" t="s">
        <v>627</v>
      </c>
      <c r="C105" s="163"/>
      <c r="D105" s="163"/>
      <c r="E105" s="163"/>
      <c r="F105" s="163"/>
    </row>
    <row r="106" spans="1:7" s="238" customFormat="1" ht="59.25" customHeight="1">
      <c r="A106" s="353" t="s">
        <v>1001</v>
      </c>
      <c r="B106" s="473" t="s">
        <v>1002</v>
      </c>
      <c r="C106" s="473"/>
      <c r="D106" s="473"/>
      <c r="E106" s="473"/>
      <c r="F106" s="12"/>
    </row>
    <row r="107" spans="1:7" s="163" customFormat="1" ht="13.5" customHeight="1">
      <c r="A107" s="295"/>
      <c r="B107" s="349"/>
      <c r="C107" s="349"/>
      <c r="D107" s="349"/>
      <c r="E107" s="349"/>
      <c r="F107" s="349"/>
      <c r="G107" s="34"/>
    </row>
    <row r="108" spans="1:7" s="163" customFormat="1" ht="12.75" customHeight="1">
      <c r="A108" s="295"/>
      <c r="B108" s="349"/>
      <c r="C108" s="349"/>
      <c r="D108" s="349"/>
      <c r="E108" s="349"/>
      <c r="F108" s="349"/>
      <c r="G108" s="34"/>
    </row>
    <row r="109" spans="1:7" s="163" customFormat="1" ht="15.75" customHeight="1">
      <c r="A109" s="295"/>
      <c r="B109" s="349"/>
      <c r="C109" s="349"/>
      <c r="D109" s="349"/>
      <c r="E109" s="349"/>
      <c r="F109" s="349"/>
      <c r="G109" s="34"/>
    </row>
    <row r="110" spans="1:7" s="163" customFormat="1" ht="12.75" customHeight="1">
      <c r="A110" s="295"/>
      <c r="B110" s="349"/>
      <c r="C110" s="349"/>
      <c r="D110" s="349"/>
      <c r="E110" s="349"/>
      <c r="F110" s="349"/>
      <c r="G110" s="34"/>
    </row>
    <row r="111" spans="1:7" s="163" customFormat="1" ht="28.5" customHeight="1">
      <c r="A111" s="295"/>
      <c r="B111" s="349"/>
      <c r="C111" s="349"/>
      <c r="D111" s="349"/>
      <c r="E111" s="349"/>
      <c r="F111" s="349"/>
      <c r="G111" s="34"/>
    </row>
    <row r="112" spans="1:7" s="163" customFormat="1" ht="15" customHeight="1">
      <c r="A112" s="295"/>
      <c r="B112" s="349"/>
      <c r="C112" s="349"/>
      <c r="D112" s="349"/>
      <c r="E112" s="349"/>
      <c r="F112" s="349"/>
      <c r="G112" s="34"/>
    </row>
    <row r="113" spans="1:7" s="163" customFormat="1" ht="12.75" customHeight="1">
      <c r="A113" s="295"/>
      <c r="B113" s="349"/>
      <c r="C113" s="349"/>
      <c r="D113" s="349"/>
      <c r="E113" s="349"/>
      <c r="F113" s="349"/>
      <c r="G113" s="34"/>
    </row>
    <row r="114" spans="1:7" s="163" customFormat="1" ht="12.75" customHeight="1">
      <c r="A114" s="295"/>
      <c r="B114" s="349"/>
      <c r="C114" s="349"/>
      <c r="D114" s="349"/>
      <c r="E114" s="349"/>
      <c r="F114" s="349"/>
      <c r="G114" s="34"/>
    </row>
    <row r="115" spans="1:7" s="238" customFormat="1">
      <c r="A115" s="295"/>
      <c r="B115" s="349"/>
      <c r="C115" s="349"/>
      <c r="D115" s="349"/>
      <c r="E115" s="349"/>
      <c r="F115" s="349"/>
      <c r="G115" s="34"/>
    </row>
    <row r="116" spans="1:7" s="238" customFormat="1">
      <c r="A116" s="295"/>
      <c r="B116" s="349"/>
      <c r="C116" s="349"/>
      <c r="D116" s="349"/>
      <c r="E116" s="349"/>
      <c r="F116" s="349"/>
      <c r="G116" s="34"/>
    </row>
    <row r="117" spans="1:7" s="238" customFormat="1">
      <c r="A117" s="295"/>
      <c r="B117" s="349"/>
      <c r="C117" s="349"/>
      <c r="D117" s="349"/>
      <c r="E117" s="349"/>
      <c r="F117" s="349"/>
      <c r="G117" s="34"/>
    </row>
    <row r="118" spans="1:7" s="238" customFormat="1">
      <c r="A118" s="295"/>
      <c r="B118" s="349"/>
      <c r="C118" s="349"/>
      <c r="D118" s="349"/>
      <c r="E118" s="349"/>
      <c r="F118" s="349"/>
      <c r="G118" s="34"/>
    </row>
    <row r="119" spans="1:7" s="238" customFormat="1" ht="12.75" customHeight="1">
      <c r="A119" s="295"/>
      <c r="B119" s="349"/>
      <c r="C119" s="349"/>
      <c r="D119" s="349"/>
      <c r="E119" s="349"/>
      <c r="F119" s="349"/>
    </row>
    <row r="120" spans="1:7" s="238" customFormat="1" ht="27" customHeight="1">
      <c r="A120" s="295"/>
      <c r="B120" s="349"/>
      <c r="C120" s="349"/>
      <c r="D120" s="349"/>
      <c r="E120" s="349"/>
      <c r="F120" s="349"/>
    </row>
    <row r="121" spans="1:7" s="238" customFormat="1" ht="27" customHeight="1">
      <c r="A121" s="295"/>
      <c r="B121" s="349"/>
      <c r="C121" s="349"/>
      <c r="D121" s="349"/>
      <c r="E121" s="349"/>
      <c r="F121" s="349"/>
    </row>
    <row r="122" spans="1:7" s="238" customFormat="1" ht="13.5" customHeight="1">
      <c r="A122" s="295"/>
      <c r="B122" s="349"/>
      <c r="C122" s="349"/>
      <c r="D122" s="349"/>
      <c r="E122" s="349"/>
      <c r="F122" s="349"/>
    </row>
    <row r="123" spans="1:7" s="238" customFormat="1" ht="27" customHeight="1">
      <c r="A123" s="295"/>
      <c r="B123" s="349"/>
      <c r="C123" s="349"/>
      <c r="D123" s="349"/>
      <c r="E123" s="349"/>
      <c r="F123" s="349"/>
    </row>
    <row r="124" spans="1:7" s="238" customFormat="1">
      <c r="A124" s="295"/>
      <c r="B124" s="349"/>
      <c r="C124" s="349"/>
      <c r="D124" s="349"/>
      <c r="E124" s="349"/>
      <c r="F124" s="349"/>
    </row>
    <row r="125" spans="1:7" s="238" customFormat="1" ht="15.75" customHeight="1">
      <c r="A125" s="295"/>
      <c r="B125" s="349"/>
      <c r="C125" s="349"/>
      <c r="D125" s="349"/>
      <c r="E125" s="349"/>
      <c r="F125" s="349"/>
    </row>
    <row r="126" spans="1:7" s="238" customFormat="1" ht="17.25" customHeight="1">
      <c r="A126" s="295"/>
      <c r="B126" s="349"/>
      <c r="C126" s="349"/>
      <c r="D126" s="349"/>
      <c r="E126" s="349"/>
      <c r="F126" s="349"/>
      <c r="G126" s="34"/>
    </row>
    <row r="127" spans="1:7" s="238" customFormat="1">
      <c r="A127" s="295"/>
      <c r="B127" s="349"/>
      <c r="C127" s="349"/>
      <c r="D127" s="349"/>
      <c r="E127" s="349"/>
      <c r="F127" s="349"/>
      <c r="G127" s="34"/>
    </row>
    <row r="128" spans="1:7" s="238" customFormat="1">
      <c r="A128" s="295"/>
      <c r="B128" s="349"/>
      <c r="C128" s="349"/>
      <c r="D128" s="349"/>
      <c r="E128" s="349"/>
      <c r="F128" s="349"/>
    </row>
    <row r="129" spans="1:10" s="238" customFormat="1">
      <c r="A129" s="295"/>
      <c r="B129" s="349"/>
      <c r="C129" s="349"/>
      <c r="D129" s="349"/>
      <c r="E129" s="349"/>
      <c r="F129" s="349"/>
    </row>
    <row r="130" spans="1:10" s="238" customFormat="1">
      <c r="A130" s="295"/>
      <c r="B130" s="349"/>
      <c r="C130" s="349"/>
      <c r="D130" s="349"/>
      <c r="E130" s="349"/>
      <c r="F130" s="349"/>
    </row>
    <row r="131" spans="1:10" s="238" customFormat="1">
      <c r="A131" s="295"/>
      <c r="B131" s="349"/>
      <c r="C131" s="349"/>
      <c r="D131" s="349"/>
      <c r="E131" s="349"/>
      <c r="F131" s="349"/>
    </row>
    <row r="132" spans="1:10" s="238" customFormat="1">
      <c r="A132" s="295"/>
      <c r="B132" s="349"/>
      <c r="C132" s="349"/>
      <c r="D132" s="349"/>
      <c r="E132" s="349"/>
      <c r="F132" s="349"/>
    </row>
    <row r="133" spans="1:10" s="238" customFormat="1">
      <c r="A133" s="295"/>
      <c r="B133" s="349"/>
      <c r="C133" s="349"/>
      <c r="D133" s="349"/>
      <c r="E133" s="349"/>
      <c r="F133" s="349"/>
    </row>
    <row r="134" spans="1:10" s="238" customFormat="1">
      <c r="A134" s="295"/>
      <c r="B134" s="349"/>
      <c r="C134" s="349"/>
      <c r="D134" s="349"/>
      <c r="E134" s="349"/>
      <c r="F134" s="349"/>
    </row>
    <row r="135" spans="1:10" s="238" customFormat="1" ht="39" customHeight="1">
      <c r="A135" s="295"/>
      <c r="B135" s="349"/>
      <c r="C135" s="349"/>
      <c r="D135" s="349"/>
      <c r="E135" s="349"/>
      <c r="F135" s="349"/>
    </row>
    <row r="136" spans="1:10" s="238" customFormat="1" ht="41.25" customHeight="1">
      <c r="A136" s="295"/>
      <c r="B136" s="349"/>
      <c r="C136" s="349"/>
      <c r="D136" s="349"/>
      <c r="E136" s="349"/>
      <c r="F136" s="349"/>
    </row>
    <row r="137" spans="1:10" s="238" customFormat="1" ht="98.25" customHeight="1">
      <c r="A137" s="295"/>
      <c r="B137" s="349"/>
      <c r="C137" s="349"/>
      <c r="D137" s="349"/>
      <c r="E137" s="349"/>
      <c r="F137" s="349"/>
      <c r="G137" s="188"/>
      <c r="H137" s="237"/>
      <c r="I137" s="237"/>
      <c r="J137" s="237"/>
    </row>
    <row r="138" spans="1:10" s="238" customFormat="1" ht="13.5" customHeight="1">
      <c r="A138" s="295"/>
      <c r="B138" s="349"/>
      <c r="C138" s="349"/>
      <c r="D138" s="349"/>
      <c r="E138" s="349"/>
      <c r="F138" s="349"/>
      <c r="G138" s="200"/>
    </row>
    <row r="139" spans="1:10" s="238" customFormat="1" ht="12.75" customHeight="1">
      <c r="A139" s="295"/>
      <c r="B139" s="349"/>
      <c r="C139" s="349"/>
      <c r="D139" s="349"/>
      <c r="E139" s="349"/>
      <c r="F139" s="349"/>
    </row>
    <row r="140" spans="1:10" s="238" customFormat="1" ht="12.75" customHeight="1">
      <c r="A140" s="295"/>
      <c r="B140" s="349"/>
      <c r="C140" s="349"/>
      <c r="D140" s="349"/>
      <c r="E140" s="349"/>
      <c r="F140" s="349"/>
    </row>
    <row r="141" spans="1:10" s="238" customFormat="1">
      <c r="A141" s="295"/>
      <c r="B141" s="349"/>
      <c r="C141" s="349"/>
      <c r="D141" s="349"/>
      <c r="E141" s="349"/>
      <c r="F141" s="349"/>
    </row>
    <row r="142" spans="1:10" s="238" customFormat="1">
      <c r="A142" s="295"/>
      <c r="B142" s="349"/>
      <c r="C142" s="349"/>
      <c r="D142" s="349"/>
      <c r="E142" s="349"/>
      <c r="F142" s="349"/>
    </row>
    <row r="143" spans="1:10" s="238" customFormat="1">
      <c r="A143" s="295"/>
      <c r="B143" s="349"/>
      <c r="C143" s="349"/>
      <c r="D143" s="349"/>
      <c r="E143" s="349"/>
      <c r="F143" s="349"/>
    </row>
    <row r="144" spans="1:10" s="238" customFormat="1">
      <c r="A144" s="295"/>
      <c r="B144" s="349"/>
      <c r="C144" s="349"/>
      <c r="D144" s="349"/>
      <c r="E144" s="349"/>
      <c r="F144" s="349"/>
    </row>
    <row r="145" spans="1:6" s="238" customFormat="1">
      <c r="A145" s="295"/>
      <c r="B145" s="349"/>
      <c r="C145" s="349"/>
      <c r="D145" s="349"/>
      <c r="E145" s="349"/>
      <c r="F145" s="349"/>
    </row>
    <row r="146" spans="1:6" s="238" customFormat="1">
      <c r="A146" s="295"/>
      <c r="B146" s="349"/>
      <c r="C146" s="349"/>
      <c r="D146" s="349"/>
      <c r="E146" s="349"/>
      <c r="F146" s="349"/>
    </row>
    <row r="147" spans="1:6" s="238" customFormat="1">
      <c r="A147" s="295"/>
      <c r="B147" s="349"/>
      <c r="C147" s="349"/>
      <c r="D147" s="349"/>
      <c r="E147" s="349"/>
      <c r="F147" s="349"/>
    </row>
    <row r="148" spans="1:6" s="238" customFormat="1">
      <c r="A148" s="295"/>
      <c r="B148" s="349"/>
      <c r="C148" s="349"/>
      <c r="D148" s="349"/>
      <c r="E148" s="349"/>
      <c r="F148" s="349"/>
    </row>
    <row r="149" spans="1:6" s="238" customFormat="1">
      <c r="A149" s="295"/>
      <c r="B149" s="349"/>
      <c r="C149" s="349"/>
      <c r="D149" s="349"/>
      <c r="E149" s="349"/>
      <c r="F149" s="349"/>
    </row>
    <row r="150" spans="1:6" s="238" customFormat="1">
      <c r="A150" s="295"/>
      <c r="B150" s="349"/>
      <c r="C150" s="349"/>
      <c r="D150" s="349"/>
      <c r="E150" s="349"/>
      <c r="F150" s="349"/>
    </row>
    <row r="151" spans="1:6" s="238" customFormat="1">
      <c r="A151" s="295"/>
      <c r="B151" s="349"/>
      <c r="C151" s="349"/>
      <c r="D151" s="349"/>
      <c r="E151" s="349"/>
      <c r="F151" s="349"/>
    </row>
    <row r="152" spans="1:6" s="238" customFormat="1">
      <c r="A152" s="295"/>
      <c r="B152" s="349"/>
      <c r="C152" s="349"/>
      <c r="D152" s="349"/>
      <c r="E152" s="349"/>
      <c r="F152" s="349"/>
    </row>
    <row r="153" spans="1:6" s="238" customFormat="1">
      <c r="A153" s="295"/>
      <c r="B153" s="349"/>
      <c r="C153" s="349"/>
      <c r="D153" s="349"/>
      <c r="E153" s="349"/>
      <c r="F153" s="349"/>
    </row>
    <row r="154" spans="1:6" s="238" customFormat="1">
      <c r="A154" s="295"/>
      <c r="B154" s="349"/>
      <c r="C154" s="349"/>
      <c r="D154" s="349"/>
      <c r="E154" s="349"/>
      <c r="F154" s="349"/>
    </row>
    <row r="155" spans="1:6" s="238" customFormat="1">
      <c r="A155" s="295"/>
      <c r="B155" s="349"/>
      <c r="C155" s="349"/>
      <c r="D155" s="349"/>
      <c r="E155" s="349"/>
      <c r="F155" s="349"/>
    </row>
    <row r="156" spans="1:6" s="238" customFormat="1">
      <c r="A156" s="295"/>
      <c r="B156" s="349"/>
      <c r="C156" s="349"/>
      <c r="D156" s="349"/>
      <c r="E156" s="349"/>
      <c r="F156" s="349"/>
    </row>
    <row r="157" spans="1:6" s="238" customFormat="1">
      <c r="A157" s="295"/>
      <c r="B157" s="349"/>
      <c r="C157" s="349"/>
      <c r="D157" s="349"/>
      <c r="E157" s="349"/>
      <c r="F157" s="349"/>
    </row>
    <row r="158" spans="1:6" s="238" customFormat="1">
      <c r="A158" s="295"/>
      <c r="B158" s="349"/>
      <c r="C158" s="349"/>
      <c r="D158" s="349"/>
      <c r="E158" s="349"/>
      <c r="F158" s="349"/>
    </row>
    <row r="159" spans="1:6" s="238" customFormat="1">
      <c r="A159" s="295"/>
      <c r="B159" s="349"/>
      <c r="C159" s="349"/>
      <c r="D159" s="349"/>
      <c r="E159" s="349"/>
      <c r="F159" s="349"/>
    </row>
    <row r="160" spans="1:6" s="238" customFormat="1">
      <c r="A160" s="295"/>
      <c r="B160" s="349"/>
      <c r="C160" s="349"/>
      <c r="D160" s="349"/>
      <c r="E160" s="349"/>
      <c r="F160" s="349"/>
    </row>
    <row r="161" spans="1:6" s="238" customFormat="1">
      <c r="A161" s="295"/>
      <c r="B161" s="349"/>
      <c r="C161" s="349"/>
      <c r="D161" s="349"/>
      <c r="E161" s="349"/>
      <c r="F161" s="349"/>
    </row>
    <row r="162" spans="1:6" s="238" customFormat="1">
      <c r="A162" s="295"/>
      <c r="B162" s="349"/>
      <c r="C162" s="349"/>
      <c r="D162" s="349"/>
      <c r="E162" s="349"/>
      <c r="F162" s="349"/>
    </row>
    <row r="163" spans="1:6" s="238" customFormat="1">
      <c r="A163" s="295"/>
      <c r="B163" s="349"/>
      <c r="C163" s="349"/>
      <c r="D163" s="349"/>
      <c r="E163" s="349"/>
      <c r="F163" s="349"/>
    </row>
    <row r="164" spans="1:6" s="238" customFormat="1">
      <c r="A164" s="295"/>
      <c r="B164" s="349"/>
      <c r="C164" s="349"/>
      <c r="D164" s="349"/>
      <c r="E164" s="349"/>
      <c r="F164" s="349"/>
    </row>
    <row r="165" spans="1:6" s="238" customFormat="1">
      <c r="A165" s="295"/>
      <c r="B165" s="349"/>
      <c r="C165" s="349"/>
      <c r="D165" s="349"/>
      <c r="E165" s="349"/>
      <c r="F165" s="349"/>
    </row>
    <row r="166" spans="1:6" s="238" customFormat="1">
      <c r="A166" s="295"/>
      <c r="B166" s="349"/>
      <c r="C166" s="349"/>
      <c r="D166" s="349"/>
      <c r="E166" s="349"/>
      <c r="F166" s="349"/>
    </row>
    <row r="167" spans="1:6" s="238" customFormat="1">
      <c r="A167" s="295"/>
      <c r="B167" s="349"/>
      <c r="C167" s="349"/>
      <c r="D167" s="349"/>
      <c r="E167" s="349"/>
      <c r="F167" s="349"/>
    </row>
    <row r="168" spans="1:6" s="238" customFormat="1">
      <c r="A168" s="295"/>
      <c r="B168" s="349"/>
      <c r="C168" s="349"/>
      <c r="D168" s="349"/>
      <c r="E168" s="349"/>
      <c r="F168" s="349"/>
    </row>
    <row r="169" spans="1:6" s="238" customFormat="1" ht="46.5" customHeight="1">
      <c r="A169" s="295"/>
      <c r="B169" s="349"/>
      <c r="C169" s="349"/>
      <c r="D169" s="349"/>
      <c r="E169" s="349"/>
      <c r="F169" s="349"/>
    </row>
    <row r="170" spans="1:6" s="238" customFormat="1">
      <c r="A170" s="295"/>
      <c r="B170" s="349"/>
      <c r="C170" s="349"/>
      <c r="D170" s="349"/>
      <c r="E170" s="349"/>
      <c r="F170" s="349"/>
    </row>
    <row r="171" spans="1:6" s="238" customFormat="1" ht="12.75" customHeight="1">
      <c r="A171" s="295"/>
      <c r="B171" s="349"/>
      <c r="C171" s="349"/>
      <c r="D171" s="349"/>
      <c r="E171" s="349"/>
      <c r="F171" s="349"/>
    </row>
    <row r="172" spans="1:6" s="238" customFormat="1" ht="12.75" customHeight="1">
      <c r="A172" s="295"/>
      <c r="B172" s="349"/>
      <c r="C172" s="349"/>
      <c r="D172" s="349"/>
      <c r="E172" s="349"/>
      <c r="F172" s="349"/>
    </row>
    <row r="173" spans="1:6" s="238" customFormat="1" ht="12.75" customHeight="1">
      <c r="A173" s="295"/>
      <c r="B173" s="349"/>
      <c r="C173" s="349"/>
      <c r="D173" s="349"/>
      <c r="E173" s="349"/>
      <c r="F173" s="349"/>
    </row>
    <row r="174" spans="1:6" s="238" customFormat="1" ht="12.75" customHeight="1">
      <c r="A174" s="295"/>
      <c r="B174" s="349"/>
      <c r="C174" s="349"/>
      <c r="D174" s="349"/>
      <c r="E174" s="349"/>
      <c r="F174" s="349"/>
    </row>
    <row r="175" spans="1:6" s="238" customFormat="1" ht="26.25" customHeight="1">
      <c r="A175" s="295"/>
      <c r="B175" s="349"/>
      <c r="C175" s="349"/>
      <c r="D175" s="349"/>
      <c r="E175" s="349"/>
      <c r="F175" s="349"/>
    </row>
    <row r="176" spans="1:6" s="238" customFormat="1" ht="25.5" customHeight="1">
      <c r="A176" s="295"/>
      <c r="B176" s="349"/>
      <c r="C176" s="349"/>
      <c r="D176" s="349"/>
      <c r="E176" s="349"/>
      <c r="F176" s="349"/>
    </row>
    <row r="177" spans="1:6" s="238" customFormat="1" ht="38.25" customHeight="1">
      <c r="A177" s="295"/>
      <c r="B177" s="349"/>
      <c r="C177" s="349"/>
      <c r="D177" s="349"/>
      <c r="E177" s="349"/>
      <c r="F177" s="349"/>
    </row>
    <row r="178" spans="1:6" s="238" customFormat="1" ht="12.75" customHeight="1">
      <c r="A178" s="295"/>
      <c r="B178" s="349"/>
      <c r="C178" s="349"/>
      <c r="D178" s="349"/>
      <c r="E178" s="349"/>
      <c r="F178" s="349"/>
    </row>
    <row r="179" spans="1:6" s="238" customFormat="1" ht="12.75" customHeight="1">
      <c r="A179" s="295"/>
      <c r="B179" s="349"/>
      <c r="C179" s="349"/>
      <c r="D179" s="349"/>
      <c r="E179" s="349"/>
      <c r="F179" s="349"/>
    </row>
    <row r="180" spans="1:6" s="238" customFormat="1" ht="12.75" customHeight="1">
      <c r="A180" s="295"/>
      <c r="B180" s="349"/>
      <c r="C180" s="349"/>
      <c r="D180" s="349"/>
      <c r="E180" s="349"/>
      <c r="F180" s="349"/>
    </row>
    <row r="181" spans="1:6" s="238" customFormat="1" ht="12.75" customHeight="1">
      <c r="A181" s="295"/>
      <c r="B181" s="349"/>
      <c r="C181" s="349"/>
      <c r="D181" s="349"/>
      <c r="E181" s="349"/>
      <c r="F181" s="349"/>
    </row>
    <row r="182" spans="1:6" s="238" customFormat="1" ht="12.75" customHeight="1">
      <c r="A182" s="295"/>
      <c r="B182" s="349"/>
      <c r="C182" s="349"/>
      <c r="D182" s="349"/>
      <c r="E182" s="349"/>
      <c r="F182" s="349"/>
    </row>
    <row r="183" spans="1:6" s="238" customFormat="1" ht="12.75" customHeight="1">
      <c r="A183" s="295"/>
      <c r="B183" s="349"/>
      <c r="C183" s="349"/>
      <c r="D183" s="349"/>
      <c r="E183" s="349"/>
      <c r="F183" s="349"/>
    </row>
    <row r="184" spans="1:6" s="238" customFormat="1" ht="12.75" customHeight="1">
      <c r="A184" s="295"/>
      <c r="B184" s="349"/>
      <c r="C184" s="349"/>
      <c r="D184" s="349"/>
      <c r="E184" s="349"/>
      <c r="F184" s="349"/>
    </row>
    <row r="185" spans="1:6" s="238" customFormat="1" ht="12.75" customHeight="1">
      <c r="A185" s="295"/>
      <c r="B185" s="349"/>
      <c r="C185" s="349"/>
      <c r="D185" s="349"/>
      <c r="E185" s="349"/>
      <c r="F185" s="349"/>
    </row>
    <row r="186" spans="1:6" s="238" customFormat="1">
      <c r="A186" s="295"/>
      <c r="B186" s="349"/>
      <c r="C186" s="349"/>
      <c r="D186" s="349"/>
      <c r="E186" s="349"/>
      <c r="F186" s="349"/>
    </row>
    <row r="187" spans="1:6" s="16" customFormat="1">
      <c r="A187" s="295"/>
      <c r="B187" s="349"/>
      <c r="C187" s="349"/>
      <c r="D187" s="349"/>
      <c r="E187" s="349"/>
      <c r="F187" s="349"/>
    </row>
    <row r="188" spans="1:6" s="16" customFormat="1" ht="31.5" customHeight="1">
      <c r="A188" s="295"/>
      <c r="B188" s="349"/>
      <c r="C188" s="349"/>
      <c r="D188" s="349"/>
      <c r="E188" s="349"/>
      <c r="F188" s="349"/>
    </row>
    <row r="189" spans="1:6" s="16" customFormat="1" ht="27" customHeight="1">
      <c r="A189" s="295"/>
      <c r="B189" s="349"/>
      <c r="C189" s="349"/>
      <c r="D189" s="349"/>
      <c r="E189" s="349"/>
      <c r="F189" s="349"/>
    </row>
    <row r="190" spans="1:6" s="238" customFormat="1" ht="24.75" customHeight="1">
      <c r="A190" s="295"/>
      <c r="B190" s="349"/>
      <c r="C190" s="349"/>
      <c r="D190" s="349"/>
      <c r="E190" s="349"/>
      <c r="F190" s="349"/>
    </row>
    <row r="191" spans="1:6" s="238" customFormat="1">
      <c r="A191" s="295"/>
      <c r="B191" s="349"/>
      <c r="C191" s="349"/>
      <c r="D191" s="349"/>
      <c r="E191" s="349"/>
      <c r="F191" s="349"/>
    </row>
    <row r="192" spans="1:6" s="238" customFormat="1">
      <c r="A192" s="295"/>
      <c r="B192" s="349"/>
      <c r="C192" s="349"/>
      <c r="D192" s="349"/>
      <c r="E192" s="349"/>
      <c r="F192" s="349"/>
    </row>
    <row r="193" spans="1:7" s="238" customFormat="1">
      <c r="A193" s="295"/>
      <c r="B193" s="349"/>
      <c r="C193" s="349"/>
      <c r="D193" s="349"/>
      <c r="E193" s="349"/>
      <c r="F193" s="349"/>
    </row>
    <row r="194" spans="1:7" s="238" customFormat="1">
      <c r="A194" s="295"/>
      <c r="B194" s="349"/>
      <c r="C194" s="349"/>
      <c r="D194" s="349"/>
      <c r="E194" s="349"/>
      <c r="F194" s="349"/>
      <c r="G194" s="34"/>
    </row>
    <row r="195" spans="1:7" s="238" customFormat="1">
      <c r="A195" s="295"/>
      <c r="B195" s="349"/>
      <c r="C195" s="349"/>
      <c r="D195" s="349"/>
      <c r="E195" s="349"/>
      <c r="F195" s="349"/>
    </row>
    <row r="196" spans="1:7" s="238" customFormat="1">
      <c r="A196" s="295"/>
      <c r="B196" s="349"/>
      <c r="C196" s="349"/>
      <c r="D196" s="349"/>
      <c r="E196" s="349"/>
      <c r="F196" s="349"/>
    </row>
    <row r="197" spans="1:7" s="238" customFormat="1">
      <c r="A197" s="295"/>
      <c r="B197" s="349"/>
      <c r="C197" s="349"/>
      <c r="D197" s="349"/>
      <c r="E197" s="349"/>
      <c r="F197" s="349"/>
      <c r="G197" s="34"/>
    </row>
    <row r="198" spans="1:7" s="238" customFormat="1">
      <c r="A198" s="295"/>
      <c r="B198" s="349"/>
      <c r="C198" s="349"/>
      <c r="D198" s="349"/>
      <c r="E198" s="349"/>
      <c r="F198" s="349"/>
    </row>
    <row r="199" spans="1:7" s="238" customFormat="1" ht="12.75" customHeight="1">
      <c r="A199" s="295"/>
      <c r="B199" s="349"/>
      <c r="C199" s="349"/>
      <c r="D199" s="349"/>
      <c r="E199" s="349"/>
      <c r="F199" s="349"/>
    </row>
    <row r="200" spans="1:7" s="238" customFormat="1" ht="27" customHeight="1">
      <c r="A200" s="295"/>
      <c r="B200" s="349"/>
      <c r="C200" s="349"/>
      <c r="D200" s="349"/>
      <c r="E200" s="349"/>
      <c r="F200" s="349"/>
    </row>
    <row r="201" spans="1:7" s="238" customFormat="1">
      <c r="A201" s="295"/>
      <c r="B201" s="349"/>
      <c r="C201" s="349"/>
      <c r="D201" s="349"/>
      <c r="E201" s="349"/>
      <c r="F201" s="349"/>
    </row>
    <row r="202" spans="1:7" s="238" customFormat="1">
      <c r="A202" s="295"/>
      <c r="B202" s="349"/>
      <c r="C202" s="349"/>
      <c r="D202" s="349"/>
      <c r="E202" s="349"/>
      <c r="F202" s="349"/>
    </row>
    <row r="203" spans="1:7" s="238" customFormat="1">
      <c r="A203" s="295"/>
      <c r="B203" s="349"/>
      <c r="C203" s="349"/>
      <c r="D203" s="349"/>
      <c r="E203" s="349"/>
      <c r="F203" s="349"/>
    </row>
    <row r="204" spans="1:7" s="238" customFormat="1">
      <c r="A204" s="295"/>
      <c r="B204" s="349"/>
      <c r="C204" s="349"/>
      <c r="D204" s="349"/>
      <c r="E204" s="349"/>
      <c r="F204" s="349"/>
    </row>
    <row r="205" spans="1:7" s="238" customFormat="1">
      <c r="A205" s="295"/>
      <c r="B205" s="349"/>
      <c r="C205" s="349"/>
      <c r="D205" s="349"/>
      <c r="E205" s="349"/>
      <c r="F205" s="349"/>
    </row>
    <row r="206" spans="1:7" s="238" customFormat="1">
      <c r="A206" s="295"/>
      <c r="B206" s="349"/>
      <c r="C206" s="349"/>
      <c r="D206" s="349"/>
      <c r="E206" s="349"/>
      <c r="F206" s="349"/>
    </row>
    <row r="207" spans="1:7" s="238" customFormat="1">
      <c r="A207" s="295"/>
      <c r="B207" s="349"/>
      <c r="C207" s="349"/>
      <c r="D207" s="349"/>
      <c r="E207" s="349"/>
      <c r="F207" s="349"/>
    </row>
    <row r="208" spans="1:7" s="238" customFormat="1">
      <c r="A208" s="295"/>
      <c r="B208" s="349"/>
      <c r="C208" s="349"/>
      <c r="D208" s="349"/>
      <c r="E208" s="349"/>
      <c r="F208" s="349"/>
    </row>
    <row r="209" spans="1:7" s="238" customFormat="1">
      <c r="A209" s="295"/>
      <c r="B209" s="349"/>
      <c r="C209" s="349"/>
      <c r="D209" s="349"/>
      <c r="E209" s="349"/>
      <c r="F209" s="349"/>
      <c r="G209" s="34"/>
    </row>
    <row r="210" spans="1:7" s="238" customFormat="1">
      <c r="A210" s="295"/>
      <c r="B210" s="349"/>
      <c r="C210" s="349"/>
      <c r="D210" s="349"/>
      <c r="E210" s="349"/>
      <c r="F210" s="349"/>
    </row>
    <row r="211" spans="1:7" s="238" customFormat="1">
      <c r="A211" s="295"/>
      <c r="B211" s="349"/>
      <c r="C211" s="349"/>
      <c r="D211" s="349"/>
      <c r="E211" s="349"/>
      <c r="F211" s="349"/>
    </row>
    <row r="212" spans="1:7" s="238" customFormat="1">
      <c r="A212" s="295"/>
      <c r="B212" s="349"/>
      <c r="C212" s="349"/>
      <c r="D212" s="349"/>
      <c r="E212" s="349"/>
      <c r="F212" s="349"/>
    </row>
    <row r="213" spans="1:7" s="238" customFormat="1">
      <c r="A213" s="295"/>
      <c r="B213" s="349"/>
      <c r="C213" s="349"/>
      <c r="D213" s="349"/>
      <c r="E213" s="349"/>
      <c r="F213" s="349"/>
    </row>
    <row r="214" spans="1:7" s="238" customFormat="1" ht="12.75" customHeight="1">
      <c r="A214" s="295"/>
      <c r="B214" s="349"/>
      <c r="C214" s="349"/>
      <c r="D214" s="349"/>
      <c r="E214" s="349"/>
      <c r="F214" s="349"/>
      <c r="G214" s="34"/>
    </row>
    <row r="215" spans="1:7" s="238" customFormat="1" ht="28.5" customHeight="1">
      <c r="A215" s="295"/>
      <c r="B215" s="349"/>
      <c r="C215" s="349"/>
      <c r="D215" s="349"/>
      <c r="E215" s="349"/>
      <c r="F215" s="349"/>
    </row>
    <row r="216" spans="1:7" s="238" customFormat="1">
      <c r="A216" s="295"/>
      <c r="B216" s="349"/>
      <c r="C216" s="349"/>
      <c r="D216" s="349"/>
      <c r="E216" s="349"/>
      <c r="F216" s="349"/>
    </row>
    <row r="217" spans="1:7" s="238" customFormat="1">
      <c r="A217" s="295"/>
      <c r="B217" s="349"/>
      <c r="C217" s="349"/>
      <c r="D217" s="349"/>
      <c r="E217" s="349"/>
      <c r="F217" s="349"/>
    </row>
    <row r="218" spans="1:7" s="238" customFormat="1">
      <c r="A218" s="295"/>
      <c r="B218" s="349"/>
      <c r="C218" s="349"/>
      <c r="D218" s="349"/>
      <c r="E218" s="349"/>
      <c r="F218" s="349"/>
    </row>
    <row r="219" spans="1:7" s="238" customFormat="1">
      <c r="A219" s="295"/>
      <c r="B219" s="349"/>
      <c r="C219" s="349"/>
      <c r="D219" s="349"/>
      <c r="E219" s="349"/>
      <c r="F219" s="349"/>
    </row>
    <row r="220" spans="1:7" s="238" customFormat="1">
      <c r="A220" s="295"/>
      <c r="B220" s="349"/>
      <c r="C220" s="349"/>
      <c r="D220" s="349"/>
      <c r="E220" s="349"/>
      <c r="F220" s="349"/>
    </row>
    <row r="221" spans="1:7" s="238" customFormat="1">
      <c r="A221" s="295"/>
      <c r="B221" s="349"/>
      <c r="C221" s="349"/>
      <c r="D221" s="349"/>
      <c r="E221" s="349"/>
      <c r="F221" s="349"/>
    </row>
    <row r="222" spans="1:7" s="238" customFormat="1">
      <c r="A222" s="295"/>
      <c r="B222" s="349"/>
      <c r="C222" s="349"/>
      <c r="D222" s="349"/>
      <c r="E222" s="349"/>
      <c r="F222" s="349"/>
    </row>
    <row r="223" spans="1:7" s="238" customFormat="1">
      <c r="A223" s="295"/>
      <c r="B223" s="349"/>
      <c r="C223" s="349"/>
      <c r="D223" s="349"/>
      <c r="E223" s="349"/>
      <c r="F223" s="349"/>
    </row>
    <row r="224" spans="1:7" s="238" customFormat="1">
      <c r="A224" s="295"/>
      <c r="B224" s="349"/>
      <c r="C224" s="349"/>
      <c r="D224" s="349"/>
      <c r="E224" s="349"/>
      <c r="F224" s="349"/>
    </row>
    <row r="225" spans="1:6" s="238" customFormat="1">
      <c r="A225" s="295"/>
      <c r="B225" s="349"/>
      <c r="C225" s="349"/>
      <c r="D225" s="349"/>
      <c r="E225" s="349"/>
      <c r="F225" s="349"/>
    </row>
    <row r="226" spans="1:6" s="238" customFormat="1">
      <c r="A226" s="295"/>
      <c r="B226" s="349"/>
      <c r="C226" s="349"/>
      <c r="D226" s="349"/>
      <c r="E226" s="349"/>
      <c r="F226" s="349"/>
    </row>
    <row r="227" spans="1:6" s="238" customFormat="1">
      <c r="A227" s="295"/>
      <c r="B227" s="349"/>
      <c r="C227" s="349"/>
      <c r="D227" s="349"/>
      <c r="E227" s="349"/>
      <c r="F227" s="349"/>
    </row>
    <row r="228" spans="1:6" s="238" customFormat="1">
      <c r="A228" s="295"/>
      <c r="B228" s="349"/>
      <c r="C228" s="349"/>
      <c r="D228" s="349"/>
      <c r="E228" s="349"/>
      <c r="F228" s="349"/>
    </row>
    <row r="229" spans="1:6" s="238" customFormat="1">
      <c r="A229" s="295"/>
      <c r="B229" s="349"/>
      <c r="C229" s="349"/>
      <c r="D229" s="349"/>
      <c r="E229" s="349"/>
      <c r="F229" s="349"/>
    </row>
    <row r="230" spans="1:6" s="238" customFormat="1">
      <c r="A230" s="295"/>
      <c r="B230" s="349"/>
      <c r="C230" s="349"/>
      <c r="D230" s="349"/>
      <c r="E230" s="349"/>
      <c r="F230" s="349"/>
    </row>
    <row r="231" spans="1:6" s="238" customFormat="1">
      <c r="A231" s="295"/>
      <c r="B231" s="349"/>
      <c r="C231" s="349"/>
      <c r="D231" s="349"/>
      <c r="E231" s="349"/>
      <c r="F231" s="349"/>
    </row>
    <row r="232" spans="1:6" s="238" customFormat="1">
      <c r="A232" s="295"/>
      <c r="B232" s="349"/>
      <c r="C232" s="349"/>
      <c r="D232" s="349"/>
      <c r="E232" s="349"/>
      <c r="F232" s="349"/>
    </row>
    <row r="233" spans="1:6" s="238" customFormat="1">
      <c r="A233" s="295"/>
      <c r="B233" s="349"/>
      <c r="C233" s="349"/>
      <c r="D233" s="349"/>
      <c r="E233" s="349"/>
      <c r="F233" s="349"/>
    </row>
    <row r="234" spans="1:6" s="238" customFormat="1">
      <c r="A234" s="295"/>
      <c r="B234" s="349"/>
      <c r="C234" s="349"/>
      <c r="D234" s="349"/>
      <c r="E234" s="349"/>
      <c r="F234" s="349"/>
    </row>
    <row r="235" spans="1:6" s="238" customFormat="1">
      <c r="A235" s="295"/>
      <c r="B235" s="349"/>
      <c r="C235" s="349"/>
      <c r="D235" s="349"/>
      <c r="E235" s="349"/>
      <c r="F235" s="349"/>
    </row>
    <row r="236" spans="1:6" s="238" customFormat="1">
      <c r="A236" s="295"/>
      <c r="B236" s="349"/>
      <c r="C236" s="349"/>
      <c r="D236" s="349"/>
      <c r="E236" s="349"/>
      <c r="F236" s="349"/>
    </row>
    <row r="237" spans="1:6" s="238" customFormat="1" ht="29.25" customHeight="1">
      <c r="A237" s="295"/>
      <c r="B237" s="349"/>
      <c r="C237" s="349"/>
      <c r="D237" s="349"/>
      <c r="E237" s="349"/>
      <c r="F237" s="349"/>
    </row>
    <row r="238" spans="1:6" s="238" customFormat="1">
      <c r="A238" s="295"/>
      <c r="B238" s="349"/>
      <c r="C238" s="349"/>
      <c r="D238" s="349"/>
      <c r="E238" s="349"/>
      <c r="F238" s="349"/>
    </row>
    <row r="239" spans="1:6" s="238" customFormat="1">
      <c r="A239" s="295"/>
      <c r="B239" s="349"/>
      <c r="C239" s="349"/>
      <c r="D239" s="349"/>
      <c r="E239" s="349"/>
      <c r="F239" s="349"/>
    </row>
    <row r="240" spans="1:6" s="238" customFormat="1">
      <c r="A240" s="295"/>
      <c r="B240" s="349"/>
      <c r="C240" s="349"/>
      <c r="D240" s="349"/>
      <c r="E240" s="349"/>
      <c r="F240" s="349"/>
    </row>
    <row r="241" spans="1:6" s="238" customFormat="1">
      <c r="A241" s="295"/>
      <c r="B241" s="349"/>
      <c r="C241" s="349"/>
      <c r="D241" s="349"/>
      <c r="E241" s="349"/>
      <c r="F241" s="349"/>
    </row>
    <row r="242" spans="1:6" s="238" customFormat="1" ht="45.75" customHeight="1">
      <c r="A242" s="295"/>
      <c r="B242" s="349"/>
      <c r="C242" s="349"/>
      <c r="D242" s="349"/>
      <c r="E242" s="349"/>
      <c r="F242" s="349"/>
    </row>
    <row r="243" spans="1:6" s="238" customFormat="1" ht="40.5" customHeight="1">
      <c r="A243" s="295"/>
      <c r="B243" s="349"/>
      <c r="C243" s="349"/>
      <c r="D243" s="349"/>
      <c r="E243" s="349"/>
      <c r="F243" s="349"/>
    </row>
    <row r="244" spans="1:6" s="238" customFormat="1">
      <c r="A244" s="295"/>
      <c r="B244" s="349"/>
      <c r="C244" s="349"/>
      <c r="D244" s="349"/>
      <c r="E244" s="349"/>
      <c r="F244" s="349"/>
    </row>
    <row r="245" spans="1:6" s="238" customFormat="1">
      <c r="A245" s="295"/>
      <c r="B245" s="349"/>
      <c r="C245" s="349"/>
      <c r="D245" s="349"/>
      <c r="E245" s="349"/>
      <c r="F245" s="349"/>
    </row>
    <row r="246" spans="1:6" s="238" customFormat="1">
      <c r="A246" s="295"/>
      <c r="B246" s="349"/>
      <c r="C246" s="349"/>
      <c r="D246" s="349"/>
      <c r="E246" s="349"/>
      <c r="F246" s="349"/>
    </row>
    <row r="247" spans="1:6" s="238" customFormat="1">
      <c r="A247" s="295"/>
      <c r="B247" s="349"/>
      <c r="C247" s="349"/>
      <c r="D247" s="349"/>
      <c r="E247" s="349"/>
      <c r="F247" s="349"/>
    </row>
    <row r="248" spans="1:6" s="238" customFormat="1">
      <c r="A248" s="295"/>
      <c r="B248" s="349"/>
      <c r="C248" s="349"/>
      <c r="D248" s="349"/>
      <c r="E248" s="349"/>
      <c r="F248" s="349"/>
    </row>
    <row r="249" spans="1:6" s="238" customFormat="1" ht="65.25" customHeight="1">
      <c r="A249" s="295"/>
      <c r="B249" s="349"/>
      <c r="C249" s="349"/>
      <c r="D249" s="349"/>
      <c r="E249" s="349"/>
      <c r="F249" s="349"/>
    </row>
    <row r="250" spans="1:6" s="238" customFormat="1" ht="12.75" customHeight="1">
      <c r="A250" s="295"/>
      <c r="B250" s="349"/>
      <c r="C250" s="349"/>
      <c r="D250" s="349"/>
      <c r="E250" s="349"/>
      <c r="F250" s="349"/>
    </row>
    <row r="251" spans="1:6" s="238" customFormat="1" ht="12.75" customHeight="1">
      <c r="A251" s="295"/>
      <c r="B251" s="349"/>
      <c r="C251" s="349"/>
      <c r="D251" s="349"/>
      <c r="E251" s="349"/>
      <c r="F251" s="349"/>
    </row>
    <row r="252" spans="1:6" s="238" customFormat="1" ht="12.75" customHeight="1">
      <c r="A252" s="295"/>
      <c r="B252" s="349"/>
      <c r="C252" s="349"/>
      <c r="D252" s="349"/>
      <c r="E252" s="349"/>
      <c r="F252" s="349"/>
    </row>
    <row r="253" spans="1:6" s="238" customFormat="1" ht="12.75" customHeight="1">
      <c r="A253" s="295"/>
      <c r="B253" s="349"/>
      <c r="C253" s="349"/>
      <c r="D253" s="349"/>
      <c r="E253" s="349"/>
      <c r="F253" s="349"/>
    </row>
    <row r="254" spans="1:6" s="238" customFormat="1" ht="12.75" customHeight="1">
      <c r="A254" s="295"/>
      <c r="B254" s="349"/>
      <c r="C254" s="349"/>
      <c r="D254" s="349"/>
      <c r="E254" s="349"/>
      <c r="F254" s="349"/>
    </row>
    <row r="255" spans="1:6" s="238" customFormat="1" ht="12.75" customHeight="1">
      <c r="A255" s="295"/>
      <c r="B255" s="349"/>
      <c r="C255" s="349"/>
      <c r="D255" s="349"/>
      <c r="E255" s="349"/>
      <c r="F255" s="349"/>
    </row>
    <row r="256" spans="1:6" s="238" customFormat="1" ht="12.75" customHeight="1">
      <c r="A256" s="295"/>
      <c r="B256" s="349"/>
      <c r="C256" s="349"/>
      <c r="D256" s="349"/>
      <c r="E256" s="349"/>
      <c r="F256" s="349"/>
    </row>
    <row r="257" spans="1:7" s="238" customFormat="1" ht="12.75" customHeight="1">
      <c r="A257" s="295"/>
      <c r="B257" s="349"/>
      <c r="C257" s="349"/>
      <c r="D257" s="349"/>
      <c r="E257" s="349"/>
      <c r="F257" s="349"/>
    </row>
    <row r="258" spans="1:7" s="238" customFormat="1" ht="12.75" customHeight="1">
      <c r="A258" s="295"/>
      <c r="B258" s="349"/>
      <c r="C258" s="349"/>
      <c r="D258" s="349"/>
      <c r="E258" s="349"/>
      <c r="F258" s="349"/>
    </row>
    <row r="259" spans="1:7" s="238" customFormat="1">
      <c r="A259" s="295"/>
      <c r="B259" s="349"/>
      <c r="C259" s="349"/>
      <c r="D259" s="349"/>
      <c r="E259" s="349"/>
      <c r="F259" s="349"/>
    </row>
    <row r="260" spans="1:7" s="238" customFormat="1">
      <c r="A260" s="295"/>
      <c r="B260" s="349"/>
      <c r="C260" s="349"/>
      <c r="D260" s="349"/>
      <c r="E260" s="349"/>
      <c r="F260" s="349"/>
    </row>
    <row r="261" spans="1:7" s="238" customFormat="1">
      <c r="A261" s="295"/>
      <c r="B261" s="349"/>
      <c r="C261" s="349"/>
      <c r="D261" s="349"/>
      <c r="E261" s="349"/>
      <c r="F261" s="349"/>
    </row>
    <row r="262" spans="1:7" s="238" customFormat="1">
      <c r="A262" s="295"/>
      <c r="B262" s="349"/>
      <c r="C262" s="349"/>
      <c r="D262" s="349"/>
      <c r="E262" s="349"/>
      <c r="F262" s="349"/>
    </row>
    <row r="263" spans="1:7" s="238" customFormat="1" ht="63" customHeight="1">
      <c r="A263" s="295"/>
      <c r="B263" s="349"/>
      <c r="C263" s="349"/>
      <c r="D263" s="349"/>
      <c r="E263" s="349"/>
      <c r="F263" s="349"/>
    </row>
    <row r="264" spans="1:7" s="238" customFormat="1" ht="12.75" customHeight="1">
      <c r="A264" s="295"/>
      <c r="B264" s="349"/>
      <c r="C264" s="349"/>
      <c r="D264" s="349"/>
      <c r="E264" s="349"/>
      <c r="F264" s="349"/>
    </row>
    <row r="265" spans="1:7" s="238" customFormat="1">
      <c r="A265" s="295"/>
      <c r="B265" s="349"/>
      <c r="C265" s="349"/>
      <c r="D265" s="349"/>
      <c r="E265" s="349"/>
      <c r="F265" s="349"/>
    </row>
    <row r="266" spans="1:7" s="238" customFormat="1">
      <c r="A266" s="295"/>
      <c r="B266" s="349"/>
      <c r="C266" s="349"/>
      <c r="D266" s="349"/>
      <c r="E266" s="349"/>
      <c r="F266" s="349"/>
    </row>
    <row r="267" spans="1:7" s="238" customFormat="1">
      <c r="A267" s="295"/>
      <c r="B267" s="349"/>
      <c r="C267" s="349"/>
      <c r="D267" s="349"/>
      <c r="E267" s="349"/>
      <c r="F267" s="349"/>
    </row>
    <row r="268" spans="1:7" s="238" customFormat="1">
      <c r="A268" s="295"/>
      <c r="B268" s="349" t="s">
        <v>24</v>
      </c>
      <c r="C268" s="349"/>
      <c r="D268" s="349"/>
      <c r="E268" s="349"/>
      <c r="F268" s="349"/>
    </row>
    <row r="269" spans="1:7" s="238" customFormat="1">
      <c r="A269" s="295"/>
      <c r="B269" s="349"/>
      <c r="C269" s="349"/>
      <c r="D269" s="349"/>
      <c r="E269" s="349"/>
      <c r="F269" s="349"/>
    </row>
    <row r="270" spans="1:7" s="238" customFormat="1">
      <c r="A270" s="295"/>
      <c r="B270" s="349"/>
      <c r="C270" s="349"/>
      <c r="D270" s="349"/>
      <c r="E270" s="349"/>
      <c r="F270" s="349"/>
    </row>
    <row r="271" spans="1:7" s="163" customFormat="1" ht="13.5" customHeight="1">
      <c r="A271" s="295"/>
      <c r="B271" s="349"/>
      <c r="C271" s="349"/>
      <c r="D271" s="349"/>
      <c r="E271" s="349"/>
      <c r="F271" s="349"/>
      <c r="G271" s="34"/>
    </row>
    <row r="272" spans="1:7" ht="12.75" hidden="1" customHeight="1"/>
    <row r="273" ht="65.25" hidden="1" customHeight="1"/>
    <row r="274" ht="51.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spans="2:2" ht="12.75" hidden="1" customHeight="1"/>
    <row r="418" spans="2:2" ht="12.75" hidden="1" customHeight="1"/>
    <row r="419" spans="2:2" ht="12.75" hidden="1" customHeight="1"/>
    <row r="420" spans="2:2" ht="12.75" hidden="1" customHeight="1"/>
    <row r="421" spans="2:2" ht="12.75" hidden="1" customHeight="1"/>
    <row r="422" spans="2:2" ht="12.75" hidden="1" customHeight="1"/>
    <row r="423" spans="2:2" ht="12.75" hidden="1" customHeight="1"/>
    <row r="424" spans="2:2" ht="12.75" hidden="1" customHeight="1"/>
    <row r="425" spans="2:2" ht="12.75" hidden="1" customHeight="1"/>
    <row r="426" spans="2:2" ht="12.75" hidden="1" customHeight="1"/>
    <row r="427" spans="2:2" ht="12.75" hidden="1" customHeight="1"/>
    <row r="428" spans="2:2" ht="12.75" hidden="1" customHeight="1"/>
    <row r="429" spans="2:2" ht="12.75" hidden="1" customHeight="1"/>
    <row r="430" spans="2:2" ht="12.75" hidden="1" customHeight="1"/>
    <row r="431" spans="2:2" ht="12.75" hidden="1" customHeight="1"/>
    <row r="432" spans="2:2" ht="12.75" hidden="1" customHeight="1">
      <c r="B432" s="349" t="s">
        <v>24</v>
      </c>
    </row>
    <row r="433" ht="12.75" hidden="1" customHeight="1"/>
    <row r="434" ht="12.75" hidden="1" customHeight="1"/>
    <row r="435" ht="12.75" hidden="1" customHeight="1"/>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uler="0" topLeftCell="A52" zoomScaleNormal="100" workbookViewId="0">
      <selection activeCell="F78" sqref="F78"/>
    </sheetView>
  </sheetViews>
  <sheetFormatPr defaultColWidth="0" defaultRowHeight="12.75" zeroHeight="1"/>
  <cols>
    <col min="1" max="1" width="4.42578125" style="295" customWidth="1"/>
    <col min="2" max="2" width="85.7109375" style="349" customWidth="1"/>
    <col min="3" max="6" width="14.7109375" style="349" customWidth="1"/>
    <col min="7" max="7" width="8.5703125" style="349" customWidth="1"/>
    <col min="8" max="8" width="0.7109375" customWidth="1"/>
  </cols>
  <sheetData>
    <row r="1" spans="1:6" ht="18">
      <c r="A1" s="459" t="s">
        <v>308</v>
      </c>
      <c r="B1" s="502"/>
      <c r="C1" s="502"/>
      <c r="D1" s="502"/>
      <c r="E1" s="502"/>
      <c r="F1" s="502"/>
    </row>
    <row r="2" spans="1:6"/>
    <row r="3" spans="1:6" ht="15.75">
      <c r="B3" s="10" t="s">
        <v>309</v>
      </c>
    </row>
    <row r="4" spans="1:6" ht="93" customHeight="1">
      <c r="A4" s="353" t="s">
        <v>517</v>
      </c>
      <c r="B4" s="474" t="s">
        <v>839</v>
      </c>
      <c r="C4" s="165"/>
      <c r="D4" s="165"/>
      <c r="E4" s="165"/>
      <c r="F4" s="267"/>
    </row>
    <row r="5" spans="1:6" ht="12.75" customHeight="1">
      <c r="A5" s="353" t="s">
        <v>517</v>
      </c>
      <c r="B5" s="470" t="s">
        <v>246</v>
      </c>
      <c r="C5" s="475"/>
      <c r="D5" s="476"/>
      <c r="E5" s="356">
        <v>18149</v>
      </c>
    </row>
    <row r="6" spans="1:6">
      <c r="A6" s="353" t="s">
        <v>517</v>
      </c>
      <c r="B6" s="317" t="s">
        <v>247</v>
      </c>
      <c r="C6" s="284"/>
      <c r="D6" s="285"/>
      <c r="E6" s="312">
        <v>12806</v>
      </c>
    </row>
    <row r="7" spans="1:6">
      <c r="A7" s="353"/>
      <c r="B7" s="266"/>
      <c r="C7" s="25"/>
      <c r="D7" s="25"/>
      <c r="E7" s="266"/>
    </row>
    <row r="8" spans="1:6">
      <c r="A8" s="353" t="s">
        <v>517</v>
      </c>
      <c r="B8" s="317" t="s">
        <v>248</v>
      </c>
      <c r="C8" s="284"/>
      <c r="D8" s="285"/>
      <c r="E8" s="312">
        <v>10505</v>
      </c>
    </row>
    <row r="9" spans="1:6">
      <c r="A9" s="353" t="s">
        <v>517</v>
      </c>
      <c r="B9" s="317" t="s">
        <v>654</v>
      </c>
      <c r="C9" s="284"/>
      <c r="D9" s="285"/>
      <c r="E9" s="312">
        <v>8179</v>
      </c>
    </row>
    <row r="10" spans="1:6">
      <c r="A10" s="353"/>
      <c r="B10" s="266"/>
      <c r="C10" s="13"/>
      <c r="D10" s="13"/>
      <c r="E10" s="266"/>
    </row>
    <row r="11" spans="1:6">
      <c r="A11" s="353" t="s">
        <v>517</v>
      </c>
      <c r="B11" s="317" t="s">
        <v>644</v>
      </c>
      <c r="C11" s="284"/>
      <c r="D11" s="285"/>
      <c r="E11" s="312">
        <v>3533</v>
      </c>
    </row>
    <row r="12" spans="1:6">
      <c r="A12" s="353" t="s">
        <v>517</v>
      </c>
      <c r="B12" s="318" t="s">
        <v>645</v>
      </c>
      <c r="C12" s="284"/>
      <c r="D12" s="285"/>
      <c r="E12" s="312">
        <v>10</v>
      </c>
    </row>
    <row r="13" spans="1:6">
      <c r="A13" s="353"/>
      <c r="B13" s="266"/>
      <c r="C13" s="13"/>
      <c r="D13" s="13"/>
      <c r="E13" s="266"/>
    </row>
    <row r="14" spans="1:6">
      <c r="A14" s="353" t="s">
        <v>517</v>
      </c>
      <c r="B14" s="319" t="s">
        <v>646</v>
      </c>
      <c r="C14" s="284"/>
      <c r="D14" s="285"/>
      <c r="E14" s="312">
        <v>2726</v>
      </c>
    </row>
    <row r="15" spans="1:6">
      <c r="A15" s="353" t="s">
        <v>517</v>
      </c>
      <c r="B15" s="318" t="s">
        <v>647</v>
      </c>
      <c r="C15" s="284"/>
      <c r="D15" s="285"/>
      <c r="E15" s="312">
        <v>14</v>
      </c>
    </row>
    <row r="16" spans="1:6"/>
    <row r="17" spans="1:6" ht="29.25" customHeight="1">
      <c r="A17" s="353" t="s">
        <v>518</v>
      </c>
      <c r="B17" s="474" t="s">
        <v>648</v>
      </c>
      <c r="C17" s="165"/>
      <c r="D17" s="165"/>
      <c r="E17" s="165"/>
      <c r="F17" s="267"/>
    </row>
    <row r="18" spans="1:6">
      <c r="A18" s="353"/>
      <c r="B18" s="309"/>
      <c r="C18" s="310"/>
      <c r="D18" s="310"/>
      <c r="E18" s="17" t="s">
        <v>422</v>
      </c>
      <c r="F18" s="17" t="s">
        <v>423</v>
      </c>
    </row>
    <row r="19" spans="1:6">
      <c r="A19" s="353" t="s">
        <v>518</v>
      </c>
      <c r="B19" s="312" t="s">
        <v>310</v>
      </c>
      <c r="C19" s="312"/>
      <c r="D19" s="312"/>
      <c r="E19" s="17" t="s">
        <v>890</v>
      </c>
      <c r="F19" s="17"/>
    </row>
    <row r="20" spans="1:6">
      <c r="A20" s="353" t="s">
        <v>518</v>
      </c>
      <c r="B20" s="281" t="s">
        <v>840</v>
      </c>
      <c r="C20" s="281"/>
      <c r="D20" s="281"/>
      <c r="E20" s="24"/>
      <c r="F20" s="13"/>
    </row>
    <row r="21" spans="1:6">
      <c r="A21" s="353" t="s">
        <v>518</v>
      </c>
      <c r="B21" s="313" t="s">
        <v>551</v>
      </c>
      <c r="C21" s="314"/>
      <c r="D21" s="315"/>
      <c r="E21" s="337">
        <v>342</v>
      </c>
      <c r="F21" s="13"/>
    </row>
    <row r="22" spans="1:6">
      <c r="A22" s="353" t="s">
        <v>518</v>
      </c>
      <c r="B22" s="316" t="s">
        <v>369</v>
      </c>
      <c r="C22" s="316"/>
      <c r="D22" s="316"/>
      <c r="E22" s="337">
        <v>335</v>
      </c>
      <c r="F22" s="13"/>
    </row>
    <row r="23" spans="1:6">
      <c r="A23" s="353" t="s">
        <v>518</v>
      </c>
      <c r="B23" s="316" t="s">
        <v>370</v>
      </c>
      <c r="C23" s="316"/>
      <c r="D23" s="316"/>
      <c r="E23" s="337">
        <v>31</v>
      </c>
    </row>
    <row r="24" spans="1:6">
      <c r="A24" s="353" t="s">
        <v>518</v>
      </c>
      <c r="B24" s="191" t="s">
        <v>552</v>
      </c>
      <c r="C24" s="288"/>
      <c r="D24" s="288"/>
      <c r="E24" s="432" t="s">
        <v>423</v>
      </c>
    </row>
    <row r="25" spans="1:6">
      <c r="A25" s="353" t="s">
        <v>518</v>
      </c>
      <c r="B25" s="323" t="s">
        <v>553</v>
      </c>
      <c r="C25" s="271"/>
      <c r="D25" s="288"/>
      <c r="E25" s="16"/>
    </row>
    <row r="26" spans="1:6">
      <c r="A26" s="353" t="s">
        <v>518</v>
      </c>
      <c r="B26" s="323" t="s">
        <v>554</v>
      </c>
      <c r="C26" s="271"/>
      <c r="D26" s="288"/>
      <c r="E26" s="16"/>
    </row>
    <row r="27" spans="1:6">
      <c r="B27" s="267"/>
      <c r="C27" s="267"/>
      <c r="D27" s="267"/>
    </row>
    <row r="28" spans="1:6" ht="15.75">
      <c r="A28" s="326"/>
      <c r="B28" s="10" t="s">
        <v>311</v>
      </c>
    </row>
    <row r="29" spans="1:6">
      <c r="A29" s="353" t="s">
        <v>516</v>
      </c>
      <c r="B29" s="1" t="s">
        <v>599</v>
      </c>
    </row>
    <row r="30" spans="1:6" ht="25.5" customHeight="1">
      <c r="A30" s="353" t="s">
        <v>516</v>
      </c>
      <c r="B30" s="473" t="s">
        <v>312</v>
      </c>
      <c r="C30" s="473"/>
      <c r="D30" s="17" t="s">
        <v>890</v>
      </c>
      <c r="F30" s="13"/>
    </row>
    <row r="31" spans="1:6" ht="24.75" customHeight="1">
      <c r="A31" s="353" t="s">
        <v>516</v>
      </c>
      <c r="B31" s="41" t="s">
        <v>371</v>
      </c>
      <c r="C31" s="473"/>
      <c r="D31" s="17"/>
      <c r="F31" s="13"/>
    </row>
    <row r="32" spans="1:6" ht="12.75" customHeight="1">
      <c r="A32" s="353" t="s">
        <v>516</v>
      </c>
      <c r="B32" s="473" t="s">
        <v>372</v>
      </c>
      <c r="C32" s="473"/>
      <c r="D32" s="17"/>
      <c r="F32" s="13"/>
    </row>
    <row r="33" spans="1:6"/>
    <row r="34" spans="1:6" ht="29.25" customHeight="1">
      <c r="A34" s="353" t="s">
        <v>519</v>
      </c>
      <c r="B34" s="322" t="s">
        <v>796</v>
      </c>
      <c r="C34" s="322"/>
      <c r="D34" s="322"/>
      <c r="E34" s="322"/>
      <c r="F34" s="267"/>
    </row>
    <row r="35" spans="1:6">
      <c r="A35" s="353" t="s">
        <v>519</v>
      </c>
      <c r="B35" s="473" t="s">
        <v>373</v>
      </c>
      <c r="C35" s="473"/>
      <c r="D35" s="17"/>
      <c r="F35" s="13"/>
    </row>
    <row r="36" spans="1:6">
      <c r="A36" s="353" t="s">
        <v>519</v>
      </c>
      <c r="B36" s="41" t="s">
        <v>374</v>
      </c>
      <c r="C36" s="473"/>
      <c r="D36" s="17" t="s">
        <v>889</v>
      </c>
      <c r="F36" s="13"/>
    </row>
    <row r="37" spans="1:6" ht="12.75" customHeight="1">
      <c r="A37" s="353" t="s">
        <v>519</v>
      </c>
      <c r="B37" s="473" t="s">
        <v>375</v>
      </c>
      <c r="C37" s="473"/>
      <c r="D37" s="17"/>
      <c r="F37" s="13"/>
    </row>
    <row r="38" spans="1:6"/>
    <row r="39" spans="1:6" ht="54.75" customHeight="1">
      <c r="A39" s="353" t="s">
        <v>520</v>
      </c>
      <c r="B39" s="474" t="s">
        <v>486</v>
      </c>
      <c r="C39" s="477"/>
      <c r="D39" s="477"/>
      <c r="E39" s="477"/>
      <c r="F39" s="267"/>
    </row>
    <row r="40" spans="1:6" ht="24">
      <c r="A40" s="353" t="s">
        <v>520</v>
      </c>
      <c r="B40" s="339"/>
      <c r="C40" s="14" t="s">
        <v>797</v>
      </c>
      <c r="D40" s="15" t="s">
        <v>798</v>
      </c>
      <c r="E40" s="28"/>
      <c r="F40" s="16"/>
    </row>
    <row r="41" spans="1:6">
      <c r="A41" s="353" t="s">
        <v>520</v>
      </c>
      <c r="B41" s="27" t="s">
        <v>799</v>
      </c>
      <c r="C41" s="17"/>
      <c r="D41" s="18"/>
      <c r="F41" s="16"/>
    </row>
    <row r="42" spans="1:6">
      <c r="A42" s="353" t="s">
        <v>520</v>
      </c>
      <c r="B42" s="27" t="s">
        <v>800</v>
      </c>
      <c r="C42" s="17">
        <v>4</v>
      </c>
      <c r="D42" s="18"/>
      <c r="F42" s="16"/>
    </row>
    <row r="43" spans="1:6">
      <c r="A43" s="353" t="s">
        <v>520</v>
      </c>
      <c r="B43" s="27" t="s">
        <v>801</v>
      </c>
      <c r="C43" s="17">
        <v>4</v>
      </c>
      <c r="D43" s="18"/>
      <c r="F43" s="16"/>
    </row>
    <row r="44" spans="1:6">
      <c r="A44" s="353" t="s">
        <v>520</v>
      </c>
      <c r="B44" s="27" t="s">
        <v>802</v>
      </c>
      <c r="C44" s="17">
        <v>3</v>
      </c>
      <c r="D44" s="18"/>
      <c r="F44" s="16"/>
    </row>
    <row r="45" spans="1:6" ht="25.5">
      <c r="A45" s="353" t="s">
        <v>520</v>
      </c>
      <c r="B45" s="29" t="s">
        <v>600</v>
      </c>
      <c r="C45" s="17">
        <v>3</v>
      </c>
      <c r="D45" s="18"/>
      <c r="F45" s="16"/>
    </row>
    <row r="46" spans="1:6">
      <c r="A46" s="353" t="s">
        <v>520</v>
      </c>
      <c r="B46" s="27" t="s">
        <v>803</v>
      </c>
      <c r="C46" s="17">
        <v>2</v>
      </c>
      <c r="D46" s="18"/>
      <c r="F46" s="16"/>
    </row>
    <row r="47" spans="1:6">
      <c r="A47" s="353" t="s">
        <v>520</v>
      </c>
      <c r="B47" s="27" t="s">
        <v>804</v>
      </c>
      <c r="C47" s="17">
        <v>3</v>
      </c>
      <c r="D47" s="18"/>
      <c r="F47" s="16"/>
    </row>
    <row r="48" spans="1:6">
      <c r="A48" s="353" t="s">
        <v>520</v>
      </c>
      <c r="B48" s="27" t="s">
        <v>805</v>
      </c>
      <c r="C48" s="17"/>
      <c r="D48" s="18"/>
      <c r="F48" s="16"/>
    </row>
    <row r="49" spans="1:6" ht="13.5" thickBot="1">
      <c r="A49" s="353" t="s">
        <v>520</v>
      </c>
      <c r="B49" s="205" t="s">
        <v>806</v>
      </c>
      <c r="C49" s="17"/>
      <c r="D49" s="18"/>
      <c r="F49" s="16"/>
    </row>
    <row r="50" spans="1:6" ht="13.5" thickBot="1">
      <c r="A50" s="353" t="s">
        <v>520</v>
      </c>
      <c r="B50" s="213" t="s">
        <v>306</v>
      </c>
      <c r="C50" s="18"/>
      <c r="D50" s="18"/>
      <c r="F50" s="16"/>
    </row>
    <row r="51" spans="1:6" ht="13.5" thickBot="1">
      <c r="A51" s="353" t="s">
        <v>520</v>
      </c>
      <c r="B51" s="213" t="s">
        <v>307</v>
      </c>
      <c r="C51" s="18"/>
      <c r="D51" s="18"/>
      <c r="F51" s="16"/>
    </row>
    <row r="52" spans="1:6">
      <c r="A52" s="353" t="s">
        <v>520</v>
      </c>
      <c r="B52" s="206" t="s">
        <v>487</v>
      </c>
      <c r="C52" s="17"/>
      <c r="D52" s="18"/>
      <c r="F52" s="16"/>
    </row>
    <row r="53" spans="1:6"/>
    <row r="54" spans="1:6" ht="15.75">
      <c r="B54" s="19" t="s">
        <v>807</v>
      </c>
    </row>
    <row r="55" spans="1:6" ht="38.25" customHeight="1">
      <c r="A55" s="353" t="s">
        <v>521</v>
      </c>
      <c r="B55" s="357" t="s">
        <v>891</v>
      </c>
      <c r="C55" s="321"/>
      <c r="D55" s="321"/>
      <c r="E55" s="321"/>
      <c r="F55" s="267"/>
    </row>
    <row r="56" spans="1:6">
      <c r="A56" s="353" t="s">
        <v>521</v>
      </c>
      <c r="B56" s="311" t="s">
        <v>514</v>
      </c>
      <c r="C56" s="312"/>
      <c r="D56" s="312"/>
      <c r="E56" s="350"/>
      <c r="F56" s="13"/>
    </row>
    <row r="57" spans="1:6" ht="12.75" customHeight="1">
      <c r="A57" s="353" t="s">
        <v>521</v>
      </c>
      <c r="B57" s="478" t="s">
        <v>402</v>
      </c>
      <c r="C57" s="473"/>
      <c r="D57" s="473"/>
      <c r="E57" s="91"/>
      <c r="F57" s="13"/>
    </row>
    <row r="58" spans="1:6" ht="12.75" customHeight="1">
      <c r="A58" s="353" t="s">
        <v>521</v>
      </c>
      <c r="B58" s="478" t="s">
        <v>404</v>
      </c>
      <c r="C58" s="478"/>
      <c r="D58" s="478"/>
      <c r="E58" s="350"/>
      <c r="F58" s="13"/>
    </row>
    <row r="59" spans="1:6" ht="12.75" customHeight="1">
      <c r="A59" s="353" t="s">
        <v>521</v>
      </c>
      <c r="B59" s="478" t="s">
        <v>403</v>
      </c>
      <c r="C59" s="478"/>
      <c r="D59" s="478"/>
      <c r="E59" s="350"/>
      <c r="F59" s="13"/>
    </row>
    <row r="60" spans="1:6">
      <c r="A60" s="353" t="s">
        <v>521</v>
      </c>
      <c r="B60" s="303" t="s">
        <v>515</v>
      </c>
      <c r="C60" s="304"/>
      <c r="D60" s="304"/>
      <c r="E60" s="156"/>
      <c r="F60" s="13"/>
    </row>
    <row r="61" spans="1:6">
      <c r="B61" s="305"/>
      <c r="C61" s="306"/>
      <c r="D61" s="306"/>
      <c r="E61" s="26"/>
    </row>
    <row r="62" spans="1:6">
      <c r="B62" s="267"/>
      <c r="C62" s="267"/>
      <c r="D62" s="267"/>
    </row>
    <row r="63" spans="1:6" ht="28.5" customHeight="1">
      <c r="A63" s="353" t="s">
        <v>522</v>
      </c>
      <c r="B63" s="307" t="s">
        <v>808</v>
      </c>
      <c r="C63" s="307"/>
      <c r="D63" s="307"/>
      <c r="E63" s="307"/>
      <c r="F63" s="308"/>
    </row>
    <row r="64" spans="1:6" ht="25.5">
      <c r="A64" s="353" t="s">
        <v>522</v>
      </c>
      <c r="B64" s="403"/>
      <c r="C64" s="350" t="s">
        <v>809</v>
      </c>
      <c r="D64" s="350" t="s">
        <v>810</v>
      </c>
      <c r="E64" s="350" t="s">
        <v>811</v>
      </c>
      <c r="F64" s="350" t="s">
        <v>812</v>
      </c>
    </row>
    <row r="65" spans="1:6" ht="15">
      <c r="A65" s="353" t="s">
        <v>522</v>
      </c>
      <c r="B65" s="51" t="s">
        <v>813</v>
      </c>
      <c r="C65" s="52"/>
      <c r="D65" s="52"/>
      <c r="E65" s="52"/>
      <c r="F65" s="53"/>
    </row>
    <row r="66" spans="1:6">
      <c r="A66" s="353" t="s">
        <v>522</v>
      </c>
      <c r="B66" s="192" t="s">
        <v>555</v>
      </c>
      <c r="C66" s="242" t="s">
        <v>889</v>
      </c>
      <c r="D66" s="242"/>
      <c r="E66" s="242"/>
      <c r="F66" s="242"/>
    </row>
    <row r="67" spans="1:6">
      <c r="A67" s="353" t="s">
        <v>522</v>
      </c>
      <c r="B67" s="20" t="s">
        <v>814</v>
      </c>
      <c r="C67" s="242"/>
      <c r="D67" s="242"/>
      <c r="E67" s="242" t="s">
        <v>889</v>
      </c>
      <c r="F67" s="242"/>
    </row>
    <row r="68" spans="1:6">
      <c r="A68" s="353" t="s">
        <v>522</v>
      </c>
      <c r="B68" s="193" t="s">
        <v>556</v>
      </c>
      <c r="C68" s="358" t="s">
        <v>889</v>
      </c>
      <c r="D68" s="242"/>
      <c r="E68" s="242"/>
      <c r="F68" s="242"/>
    </row>
    <row r="69" spans="1:6">
      <c r="A69" s="353" t="s">
        <v>522</v>
      </c>
      <c r="B69" s="20" t="s">
        <v>816</v>
      </c>
      <c r="C69" s="358" t="s">
        <v>889</v>
      </c>
      <c r="D69" s="242"/>
      <c r="E69" s="242"/>
      <c r="F69" s="242"/>
    </row>
    <row r="70" spans="1:6">
      <c r="A70" s="353" t="s">
        <v>522</v>
      </c>
      <c r="B70" s="194" t="s">
        <v>557</v>
      </c>
      <c r="C70" s="242"/>
      <c r="D70" s="242" t="s">
        <v>889</v>
      </c>
      <c r="E70" s="242"/>
      <c r="F70" s="242"/>
    </row>
    <row r="71" spans="1:6">
      <c r="A71" s="353" t="s">
        <v>522</v>
      </c>
      <c r="B71" s="20" t="s">
        <v>815</v>
      </c>
      <c r="C71" s="242"/>
      <c r="D71" s="242" t="s">
        <v>889</v>
      </c>
      <c r="E71" s="242"/>
      <c r="F71" s="242"/>
    </row>
    <row r="72" spans="1:6" ht="15">
      <c r="A72" s="353" t="s">
        <v>522</v>
      </c>
      <c r="B72" s="51" t="s">
        <v>817</v>
      </c>
      <c r="C72" s="243"/>
      <c r="D72" s="243"/>
      <c r="E72" s="243"/>
      <c r="F72" s="244"/>
    </row>
    <row r="73" spans="1:6">
      <c r="A73" s="353" t="s">
        <v>522</v>
      </c>
      <c r="B73" s="20" t="s">
        <v>818</v>
      </c>
      <c r="C73" s="242"/>
      <c r="D73" s="242"/>
      <c r="E73" s="242"/>
      <c r="F73" s="242" t="s">
        <v>889</v>
      </c>
    </row>
    <row r="74" spans="1:6">
      <c r="A74" s="353" t="s">
        <v>522</v>
      </c>
      <c r="B74" s="20" t="s">
        <v>819</v>
      </c>
      <c r="C74" s="242"/>
      <c r="D74" s="358" t="s">
        <v>892</v>
      </c>
      <c r="E74" s="358" t="s">
        <v>889</v>
      </c>
      <c r="F74" s="242"/>
    </row>
    <row r="75" spans="1:6">
      <c r="A75" s="353" t="s">
        <v>522</v>
      </c>
      <c r="B75" s="20" t="s">
        <v>820</v>
      </c>
      <c r="C75" s="242"/>
      <c r="D75" s="242"/>
      <c r="E75" s="358" t="s">
        <v>889</v>
      </c>
      <c r="F75" s="242"/>
    </row>
    <row r="76" spans="1:6">
      <c r="A76" s="353" t="s">
        <v>522</v>
      </c>
      <c r="B76" s="20" t="s">
        <v>821</v>
      </c>
      <c r="C76" s="242"/>
      <c r="D76" s="358" t="s">
        <v>889</v>
      </c>
      <c r="E76" s="242"/>
      <c r="F76" s="242"/>
    </row>
    <row r="77" spans="1:6">
      <c r="A77" s="353" t="s">
        <v>522</v>
      </c>
      <c r="B77" s="194" t="s">
        <v>558</v>
      </c>
      <c r="C77" s="242"/>
      <c r="D77" s="358" t="s">
        <v>889</v>
      </c>
      <c r="E77" s="358" t="s">
        <v>892</v>
      </c>
      <c r="F77" s="242"/>
    </row>
    <row r="78" spans="1:6">
      <c r="A78" s="353" t="s">
        <v>522</v>
      </c>
      <c r="B78" s="20" t="s">
        <v>822</v>
      </c>
      <c r="C78" s="242"/>
      <c r="D78" s="242"/>
      <c r="E78" s="358"/>
      <c r="F78" s="358" t="s">
        <v>889</v>
      </c>
    </row>
    <row r="79" spans="1:6">
      <c r="A79" s="353" t="s">
        <v>522</v>
      </c>
      <c r="B79" s="20" t="s">
        <v>823</v>
      </c>
      <c r="C79" s="242"/>
      <c r="D79" s="242"/>
      <c r="E79" s="242" t="s">
        <v>889</v>
      </c>
      <c r="F79" s="242"/>
    </row>
    <row r="80" spans="1:6">
      <c r="A80" s="353" t="s">
        <v>522</v>
      </c>
      <c r="B80" s="20" t="s">
        <v>824</v>
      </c>
      <c r="C80" s="242"/>
      <c r="D80" s="242"/>
      <c r="E80" s="242" t="s">
        <v>889</v>
      </c>
      <c r="F80" s="242"/>
    </row>
    <row r="81" spans="1:8">
      <c r="A81" s="353" t="s">
        <v>522</v>
      </c>
      <c r="B81" s="30" t="s">
        <v>825</v>
      </c>
      <c r="C81" s="242"/>
      <c r="D81" s="242"/>
      <c r="E81" s="242"/>
      <c r="F81" s="358" t="s">
        <v>889</v>
      </c>
    </row>
    <row r="82" spans="1:8">
      <c r="A82" s="353" t="s">
        <v>522</v>
      </c>
      <c r="B82" s="194" t="s">
        <v>559</v>
      </c>
      <c r="C82" s="242"/>
      <c r="D82" s="242"/>
      <c r="E82" s="358" t="s">
        <v>889</v>
      </c>
      <c r="F82" s="242"/>
    </row>
    <row r="83" spans="1:8">
      <c r="A83" s="353" t="s">
        <v>522</v>
      </c>
      <c r="B83" s="20" t="s">
        <v>827</v>
      </c>
      <c r="C83" s="242"/>
      <c r="D83" s="242"/>
      <c r="E83" s="358" t="s">
        <v>889</v>
      </c>
      <c r="F83" s="242"/>
    </row>
    <row r="84" spans="1:8">
      <c r="A84" s="353" t="s">
        <v>522</v>
      </c>
      <c r="B84" s="20" t="s">
        <v>828</v>
      </c>
      <c r="C84" s="242"/>
      <c r="D84" s="242"/>
      <c r="E84" s="358" t="s">
        <v>889</v>
      </c>
      <c r="F84" s="242"/>
    </row>
    <row r="85" spans="1:8">
      <c r="A85" s="353" t="s">
        <v>522</v>
      </c>
      <c r="B85" s="195" t="s">
        <v>560</v>
      </c>
      <c r="C85" s="245"/>
      <c r="D85" s="245"/>
      <c r="E85" s="359" t="s">
        <v>889</v>
      </c>
      <c r="F85" s="245"/>
    </row>
    <row r="86" spans="1:8"/>
    <row r="87" spans="1:8" ht="15.75">
      <c r="B87" s="10" t="s">
        <v>829</v>
      </c>
    </row>
    <row r="88" spans="1:8">
      <c r="A88" s="353" t="s">
        <v>523</v>
      </c>
      <c r="B88" s="36" t="s">
        <v>539</v>
      </c>
      <c r="C88" s="32"/>
      <c r="D88" s="32"/>
      <c r="E88" s="32"/>
      <c r="F88" s="32"/>
      <c r="G88" s="32"/>
      <c r="H88" s="33"/>
    </row>
    <row r="89" spans="1:8">
      <c r="A89" s="353"/>
      <c r="B89" s="309"/>
      <c r="C89" s="310"/>
      <c r="D89" s="310"/>
      <c r="E89" s="17" t="s">
        <v>422</v>
      </c>
      <c r="F89" s="17" t="s">
        <v>423</v>
      </c>
      <c r="G89" s="32"/>
      <c r="H89" s="33"/>
    </row>
    <row r="90" spans="1:8" ht="39.75" customHeight="1">
      <c r="A90" s="353" t="s">
        <v>540</v>
      </c>
      <c r="B90" s="457" t="s">
        <v>340</v>
      </c>
      <c r="C90" s="471"/>
      <c r="D90" s="472"/>
      <c r="E90" s="444" t="s">
        <v>890</v>
      </c>
      <c r="F90" s="47"/>
      <c r="G90" s="32"/>
      <c r="H90" s="32"/>
    </row>
    <row r="91" spans="1:8" ht="26.25" customHeight="1">
      <c r="A91" s="353" t="s">
        <v>540</v>
      </c>
      <c r="B91" s="360" t="s">
        <v>841</v>
      </c>
      <c r="C91" s="300"/>
      <c r="D91" s="300"/>
      <c r="E91" s="300"/>
      <c r="F91" s="301"/>
      <c r="G91" s="34"/>
      <c r="H91" s="34"/>
    </row>
    <row r="92" spans="1:8" ht="12.75" customHeight="1">
      <c r="A92" s="353" t="s">
        <v>540</v>
      </c>
      <c r="B92" s="137"/>
      <c r="C92" s="272" t="s">
        <v>779</v>
      </c>
      <c r="D92" s="273"/>
      <c r="E92" s="273"/>
      <c r="F92" s="274"/>
      <c r="G92" s="275"/>
      <c r="H92" s="34"/>
    </row>
    <row r="93" spans="1:8" ht="24" customHeight="1">
      <c r="A93" s="353" t="s">
        <v>540</v>
      </c>
      <c r="B93" s="361"/>
      <c r="C93" s="40" t="s">
        <v>373</v>
      </c>
      <c r="D93" s="40" t="s">
        <v>374</v>
      </c>
      <c r="E93" s="40" t="s">
        <v>793</v>
      </c>
      <c r="F93" s="63" t="s">
        <v>794</v>
      </c>
      <c r="G93" s="138" t="s">
        <v>780</v>
      </c>
      <c r="H93" s="34"/>
    </row>
    <row r="94" spans="1:8" ht="12.75" customHeight="1">
      <c r="A94" s="353" t="s">
        <v>540</v>
      </c>
      <c r="B94" s="196" t="s">
        <v>623</v>
      </c>
      <c r="C94" s="362" t="s">
        <v>890</v>
      </c>
      <c r="D94" s="139"/>
      <c r="E94" s="139"/>
      <c r="F94" s="139"/>
      <c r="G94" s="37"/>
      <c r="H94" s="34"/>
    </row>
    <row r="95" spans="1:8" ht="12.75" customHeight="1">
      <c r="A95" s="353" t="s">
        <v>540</v>
      </c>
      <c r="B95" s="196" t="s">
        <v>614</v>
      </c>
      <c r="C95" s="139"/>
      <c r="D95" s="139"/>
      <c r="E95" s="139"/>
      <c r="F95" s="139"/>
      <c r="G95" s="37"/>
      <c r="H95" s="34"/>
    </row>
    <row r="96" spans="1:8" ht="12.75" customHeight="1">
      <c r="A96" s="353" t="s">
        <v>540</v>
      </c>
      <c r="B96" s="196" t="s">
        <v>624</v>
      </c>
      <c r="C96" s="139"/>
      <c r="D96" s="139"/>
      <c r="E96" s="139"/>
      <c r="F96" s="139"/>
      <c r="G96" s="37"/>
      <c r="H96" s="34"/>
    </row>
    <row r="97" spans="1:8">
      <c r="A97" s="353" t="s">
        <v>540</v>
      </c>
      <c r="B97" s="41" t="s">
        <v>625</v>
      </c>
      <c r="C97" s="139"/>
      <c r="D97" s="139"/>
      <c r="E97" s="139"/>
      <c r="F97" s="139"/>
      <c r="G97" s="37"/>
      <c r="H97" s="34"/>
    </row>
    <row r="98" spans="1:8">
      <c r="A98" s="353" t="s">
        <v>540</v>
      </c>
      <c r="B98" s="140" t="s">
        <v>615</v>
      </c>
      <c r="C98" s="139"/>
      <c r="D98" s="139"/>
      <c r="E98" s="139"/>
      <c r="F98" s="139"/>
      <c r="G98" s="37"/>
      <c r="H98" s="34"/>
    </row>
    <row r="99" spans="1:8" ht="12.75" customHeight="1">
      <c r="A99" s="353"/>
      <c r="B99" s="44"/>
      <c r="C99" s="45"/>
      <c r="D99" s="45"/>
      <c r="E99" s="45"/>
      <c r="F99" s="45"/>
      <c r="G99" s="43"/>
      <c r="H99" s="34"/>
    </row>
    <row r="100" spans="1:8" ht="39" customHeight="1">
      <c r="A100" s="351" t="s">
        <v>421</v>
      </c>
      <c r="B100" s="276" t="s">
        <v>842</v>
      </c>
      <c r="C100" s="276"/>
      <c r="D100" s="276"/>
      <c r="E100" s="276"/>
      <c r="F100" s="276"/>
      <c r="G100" s="276"/>
      <c r="H100" s="34"/>
    </row>
    <row r="101" spans="1:8" s="163" customFormat="1" ht="18.75" customHeight="1">
      <c r="A101" s="351" t="s">
        <v>421</v>
      </c>
      <c r="B101" s="276" t="s">
        <v>616</v>
      </c>
      <c r="C101" s="276"/>
      <c r="D101" s="276"/>
      <c r="E101" s="363" t="s">
        <v>890</v>
      </c>
      <c r="F101" s="165"/>
      <c r="G101" s="43"/>
      <c r="H101" s="34"/>
    </row>
    <row r="102" spans="1:8" s="163" customFormat="1" ht="12.75" customHeight="1">
      <c r="A102" s="351" t="s">
        <v>421</v>
      </c>
      <c r="B102" s="276" t="s">
        <v>626</v>
      </c>
      <c r="C102" s="276"/>
      <c r="D102" s="276"/>
      <c r="E102" s="170"/>
      <c r="F102" s="165"/>
      <c r="G102" s="43"/>
      <c r="H102" s="34"/>
    </row>
    <row r="103" spans="1:8" s="163" customFormat="1" ht="12.75" customHeight="1">
      <c r="A103" s="351" t="s">
        <v>421</v>
      </c>
      <c r="B103" s="276" t="s">
        <v>617</v>
      </c>
      <c r="C103" s="276"/>
      <c r="D103" s="276"/>
      <c r="E103" s="170"/>
      <c r="F103" s="165"/>
      <c r="G103" s="43"/>
      <c r="H103" s="34"/>
    </row>
    <row r="104" spans="1:8" s="163" customFormat="1" ht="12.75" customHeight="1">
      <c r="A104" s="322"/>
      <c r="B104" s="164"/>
      <c r="C104" s="165"/>
      <c r="D104" s="165"/>
      <c r="E104" s="165"/>
      <c r="F104" s="165"/>
      <c r="G104" s="43"/>
      <c r="H104" s="34"/>
    </row>
    <row r="105" spans="1:8" s="163" customFormat="1" ht="12.75" customHeight="1" thickBot="1">
      <c r="A105" s="351" t="s">
        <v>391</v>
      </c>
      <c r="B105" s="277" t="s">
        <v>627</v>
      </c>
      <c r="C105" s="277"/>
      <c r="D105" s="277"/>
      <c r="E105" s="277"/>
      <c r="F105" s="277"/>
      <c r="G105" s="277"/>
      <c r="H105" s="34"/>
    </row>
    <row r="106" spans="1:8" s="163" customFormat="1" ht="12.75" customHeight="1">
      <c r="A106" s="351" t="s">
        <v>391</v>
      </c>
      <c r="B106" s="277"/>
      <c r="C106" s="277"/>
      <c r="D106" s="277"/>
      <c r="E106" s="216" t="s">
        <v>89</v>
      </c>
      <c r="F106" s="217" t="s">
        <v>90</v>
      </c>
      <c r="G106" s="277"/>
      <c r="H106" s="34"/>
    </row>
    <row r="107" spans="1:8" s="163" customFormat="1" ht="13.5" customHeight="1">
      <c r="A107" s="351" t="s">
        <v>391</v>
      </c>
      <c r="B107" s="277" t="s">
        <v>628</v>
      </c>
      <c r="C107" s="277"/>
      <c r="D107" s="277"/>
      <c r="E107" s="364" t="s">
        <v>890</v>
      </c>
      <c r="F107" s="365" t="s">
        <v>890</v>
      </c>
      <c r="G107" s="43"/>
      <c r="H107" s="34"/>
    </row>
    <row r="108" spans="1:8" s="163" customFormat="1" ht="12.75" customHeight="1">
      <c r="A108" s="351" t="s">
        <v>391</v>
      </c>
      <c r="B108" s="277" t="s">
        <v>629</v>
      </c>
      <c r="C108" s="277"/>
      <c r="D108" s="277"/>
      <c r="E108" s="218"/>
      <c r="F108" s="219"/>
      <c r="G108" s="43"/>
      <c r="H108" s="34"/>
    </row>
    <row r="109" spans="1:8" s="163" customFormat="1" ht="15.75" customHeight="1">
      <c r="A109" s="351" t="s">
        <v>391</v>
      </c>
      <c r="B109" s="276" t="s">
        <v>630</v>
      </c>
      <c r="C109" s="197"/>
      <c r="D109" s="197"/>
      <c r="E109" s="218"/>
      <c r="F109" s="219"/>
      <c r="G109" s="43"/>
      <c r="H109" s="34"/>
    </row>
    <row r="110" spans="1:8" s="163" customFormat="1" ht="12.75" customHeight="1">
      <c r="A110" s="351" t="s">
        <v>391</v>
      </c>
      <c r="B110" s="366" t="s">
        <v>631</v>
      </c>
      <c r="C110" s="197"/>
      <c r="D110" s="197"/>
      <c r="E110" s="218"/>
      <c r="F110" s="219"/>
      <c r="G110" s="43"/>
      <c r="H110" s="34"/>
    </row>
    <row r="111" spans="1:8" s="163" customFormat="1" ht="28.5" customHeight="1">
      <c r="A111" s="351" t="s">
        <v>391</v>
      </c>
      <c r="B111" s="448" t="s">
        <v>632</v>
      </c>
      <c r="C111" s="197"/>
      <c r="D111" s="197"/>
      <c r="E111" s="218"/>
      <c r="F111" s="219"/>
      <c r="G111" s="43"/>
      <c r="H111" s="34"/>
    </row>
    <row r="112" spans="1:8" s="163" customFormat="1" ht="15" customHeight="1">
      <c r="A112" s="351" t="s">
        <v>391</v>
      </c>
      <c r="B112" s="366" t="s">
        <v>633</v>
      </c>
      <c r="C112" s="197"/>
      <c r="D112" s="197"/>
      <c r="E112" s="218"/>
      <c r="F112" s="219"/>
      <c r="G112" s="43"/>
      <c r="H112" s="34"/>
    </row>
    <row r="113" spans="1:8" s="163" customFormat="1" ht="12.75" customHeight="1" thickBot="1">
      <c r="A113" s="351" t="s">
        <v>391</v>
      </c>
      <c r="B113" s="366" t="s">
        <v>379</v>
      </c>
      <c r="C113" s="197"/>
      <c r="D113" s="197"/>
      <c r="E113" s="220"/>
      <c r="F113" s="221"/>
      <c r="G113" s="43"/>
      <c r="H113" s="34"/>
    </row>
    <row r="114" spans="1:8" s="163" customFormat="1" ht="12.75" customHeight="1">
      <c r="A114" s="353"/>
      <c r="B114" s="44"/>
      <c r="C114" s="45"/>
      <c r="D114" s="45"/>
      <c r="E114" s="45"/>
      <c r="F114" s="45"/>
      <c r="G114" s="34"/>
      <c r="H114" s="34"/>
    </row>
    <row r="115" spans="1:8">
      <c r="A115" s="353" t="s">
        <v>392</v>
      </c>
      <c r="B115" s="302" t="s">
        <v>634</v>
      </c>
      <c r="C115" s="288"/>
      <c r="D115" s="288"/>
      <c r="E115" s="288"/>
      <c r="F115" s="288"/>
      <c r="G115" s="34"/>
      <c r="H115" s="34"/>
    </row>
    <row r="116" spans="1:8">
      <c r="A116" s="353" t="s">
        <v>392</v>
      </c>
      <c r="B116" s="309"/>
      <c r="C116" s="17" t="s">
        <v>422</v>
      </c>
      <c r="D116" s="17" t="s">
        <v>423</v>
      </c>
      <c r="E116" s="266"/>
      <c r="F116" s="266"/>
      <c r="G116" s="34"/>
      <c r="H116" s="34"/>
    </row>
    <row r="117" spans="1:8">
      <c r="A117" s="353"/>
      <c r="B117" s="42"/>
      <c r="C117" s="43"/>
      <c r="D117" s="246" t="s">
        <v>890</v>
      </c>
      <c r="E117" s="34"/>
      <c r="F117" s="34"/>
      <c r="G117" s="34"/>
      <c r="H117" s="34"/>
    </row>
    <row r="118" spans="1:8">
      <c r="C118" s="38"/>
      <c r="D118" s="39"/>
      <c r="E118" s="16"/>
      <c r="F118" s="13"/>
      <c r="H118" s="34"/>
    </row>
    <row r="119" spans="1:8" ht="12.75" customHeight="1">
      <c r="A119" s="353" t="s">
        <v>618</v>
      </c>
      <c r="B119" s="41" t="s">
        <v>622</v>
      </c>
      <c r="C119" s="473"/>
      <c r="D119" s="473"/>
      <c r="E119" s="367">
        <v>41334</v>
      </c>
      <c r="F119" s="13"/>
    </row>
    <row r="120" spans="1:8" ht="27" customHeight="1">
      <c r="A120" s="353" t="s">
        <v>618</v>
      </c>
      <c r="B120" s="473" t="s">
        <v>621</v>
      </c>
      <c r="C120" s="473"/>
      <c r="D120" s="473"/>
      <c r="E120" s="367" t="s">
        <v>893</v>
      </c>
      <c r="F120" s="13"/>
    </row>
    <row r="121" spans="1:8" ht="27" customHeight="1">
      <c r="A121" s="353"/>
      <c r="B121" s="320"/>
      <c r="C121" s="320"/>
      <c r="D121" s="320"/>
      <c r="E121" s="49"/>
      <c r="F121" s="13"/>
    </row>
    <row r="122" spans="1:8" ht="13.5" customHeight="1">
      <c r="A122" s="353" t="s">
        <v>620</v>
      </c>
      <c r="B122" s="479" t="s">
        <v>393</v>
      </c>
      <c r="C122" s="480"/>
      <c r="D122" s="480"/>
      <c r="E122" s="480"/>
      <c r="F122" s="481"/>
    </row>
    <row r="123" spans="1:8" ht="27" customHeight="1">
      <c r="A123" s="353" t="s">
        <v>620</v>
      </c>
      <c r="B123" s="482"/>
      <c r="C123" s="483"/>
      <c r="D123" s="483"/>
      <c r="E123" s="483"/>
      <c r="F123" s="484"/>
    </row>
    <row r="124" spans="1:8">
      <c r="A124" s="353"/>
      <c r="B124" s="125"/>
      <c r="C124" s="125"/>
      <c r="D124" s="125"/>
      <c r="E124" s="49"/>
      <c r="F124" s="13"/>
    </row>
    <row r="125" spans="1:8" ht="15.75" customHeight="1">
      <c r="A125" s="169" t="s">
        <v>635</v>
      </c>
      <c r="B125" s="297" t="s">
        <v>0</v>
      </c>
      <c r="C125" s="298"/>
      <c r="D125" s="298"/>
      <c r="E125" s="298"/>
      <c r="F125" s="298"/>
      <c r="G125" s="34"/>
    </row>
    <row r="126" spans="1:8" ht="17.25" customHeight="1">
      <c r="A126" s="169" t="s">
        <v>635</v>
      </c>
      <c r="B126" s="198" t="s">
        <v>1</v>
      </c>
      <c r="C126" s="384" t="s">
        <v>896</v>
      </c>
      <c r="D126" s="41"/>
      <c r="E126" s="41"/>
      <c r="F126" s="33"/>
      <c r="G126" s="34"/>
      <c r="H126" s="34"/>
    </row>
    <row r="127" spans="1:8">
      <c r="A127" s="169" t="s">
        <v>635</v>
      </c>
      <c r="B127" s="198" t="s">
        <v>538</v>
      </c>
      <c r="C127" s="385" t="s">
        <v>889</v>
      </c>
      <c r="D127" s="41"/>
      <c r="E127" s="41"/>
      <c r="F127" s="33"/>
      <c r="H127" s="34"/>
    </row>
    <row r="128" spans="1:8">
      <c r="A128" s="169" t="s">
        <v>635</v>
      </c>
      <c r="B128" s="198" t="s">
        <v>619</v>
      </c>
      <c r="C128" s="170"/>
      <c r="D128" s="41"/>
      <c r="E128" s="41"/>
      <c r="F128" s="33"/>
    </row>
    <row r="129" spans="1:11">
      <c r="A129" s="169" t="s">
        <v>635</v>
      </c>
      <c r="B129" s="198" t="s">
        <v>2</v>
      </c>
      <c r="C129" s="368" t="s">
        <v>889</v>
      </c>
      <c r="D129" s="247"/>
      <c r="E129" s="247"/>
      <c r="F129" s="33"/>
    </row>
    <row r="130" spans="1:11">
      <c r="A130" s="169" t="s">
        <v>635</v>
      </c>
      <c r="B130" s="292" t="s">
        <v>3</v>
      </c>
      <c r="C130" s="368" t="s">
        <v>889</v>
      </c>
      <c r="D130" s="248"/>
      <c r="E130" s="249"/>
      <c r="F130" s="13"/>
    </row>
    <row r="131" spans="1:11">
      <c r="A131" s="169" t="s">
        <v>635</v>
      </c>
      <c r="B131" s="198" t="s">
        <v>4</v>
      </c>
      <c r="C131" s="369" t="s">
        <v>889</v>
      </c>
      <c r="D131" s="250"/>
      <c r="E131" s="250"/>
    </row>
    <row r="132" spans="1:11">
      <c r="A132" s="169" t="s">
        <v>635</v>
      </c>
      <c r="B132" s="198" t="s">
        <v>5</v>
      </c>
      <c r="C132" s="485"/>
      <c r="D132" s="486"/>
      <c r="E132" s="487"/>
    </row>
    <row r="133" spans="1:11">
      <c r="A133" s="353"/>
      <c r="B133" s="320"/>
      <c r="C133" s="320"/>
      <c r="D133" s="320"/>
      <c r="E133" s="49"/>
      <c r="F133" s="13"/>
    </row>
    <row r="134" spans="1:11" ht="15.75">
      <c r="B134" s="10" t="s">
        <v>830</v>
      </c>
      <c r="C134" s="38"/>
      <c r="D134" s="21"/>
      <c r="F134" s="13"/>
    </row>
    <row r="135" spans="1:11" ht="39" customHeight="1">
      <c r="B135" s="488" t="s">
        <v>843</v>
      </c>
      <c r="C135" s="163"/>
      <c r="D135" s="163"/>
      <c r="E135" s="163"/>
      <c r="F135" s="163"/>
    </row>
    <row r="136" spans="1:11" ht="41.25" customHeight="1">
      <c r="B136" s="10"/>
      <c r="C136" s="38"/>
      <c r="D136" s="21"/>
      <c r="F136" s="13"/>
    </row>
    <row r="137" spans="1:11" ht="98.25" customHeight="1">
      <c r="A137" s="353" t="s">
        <v>524</v>
      </c>
      <c r="B137" s="351" t="s">
        <v>844</v>
      </c>
      <c r="C137" s="489"/>
      <c r="D137" s="489"/>
      <c r="E137" s="489"/>
      <c r="F137" s="489"/>
      <c r="H137" s="188"/>
      <c r="I137" s="3"/>
      <c r="J137" s="3"/>
      <c r="K137" s="3"/>
    </row>
    <row r="138" spans="1:11" ht="13.5" customHeight="1">
      <c r="A138" s="353"/>
      <c r="B138" s="336"/>
      <c r="C138" s="375"/>
      <c r="D138" s="375"/>
      <c r="E138" s="375"/>
      <c r="F138" s="375"/>
      <c r="H138" s="200"/>
    </row>
    <row r="139" spans="1:11" ht="12.75" customHeight="1">
      <c r="A139" s="353" t="s">
        <v>524</v>
      </c>
      <c r="B139" s="94" t="s">
        <v>831</v>
      </c>
      <c r="C139" s="370">
        <v>0.73</v>
      </c>
      <c r="D139" s="41" t="s">
        <v>832</v>
      </c>
      <c r="E139" s="478"/>
      <c r="F139" s="371">
        <v>4599</v>
      </c>
    </row>
    <row r="140" spans="1:11" ht="12.75" customHeight="1">
      <c r="A140" s="353" t="s">
        <v>524</v>
      </c>
      <c r="B140" s="94" t="s">
        <v>833</v>
      </c>
      <c r="C140" s="370">
        <v>0.54</v>
      </c>
      <c r="D140" s="41" t="s">
        <v>201</v>
      </c>
      <c r="E140" s="478"/>
      <c r="F140" s="371">
        <v>3408</v>
      </c>
    </row>
    <row r="141" spans="1:11">
      <c r="A141" s="353"/>
      <c r="B141" s="336"/>
      <c r="C141" s="375"/>
      <c r="D141" s="375"/>
      <c r="E141" s="375"/>
      <c r="F141" s="375"/>
    </row>
    <row r="142" spans="1:11">
      <c r="A142" s="353" t="s">
        <v>524</v>
      </c>
      <c r="B142" s="22"/>
      <c r="C142" s="372" t="s">
        <v>202</v>
      </c>
      <c r="D142" s="372" t="s">
        <v>203</v>
      </c>
    </row>
    <row r="143" spans="1:11">
      <c r="A143" s="353" t="s">
        <v>524</v>
      </c>
      <c r="B143" s="155" t="s">
        <v>380</v>
      </c>
      <c r="C143" s="11">
        <v>520</v>
      </c>
      <c r="D143" s="11">
        <v>630</v>
      </c>
    </row>
    <row r="144" spans="1:11">
      <c r="A144" s="353" t="s">
        <v>524</v>
      </c>
      <c r="B144" s="337" t="s">
        <v>341</v>
      </c>
      <c r="C144" s="11">
        <v>560</v>
      </c>
      <c r="D144" s="11">
        <v>690</v>
      </c>
    </row>
    <row r="145" spans="1:6">
      <c r="A145" s="353"/>
      <c r="B145" s="155" t="s">
        <v>381</v>
      </c>
      <c r="C145" s="11">
        <v>520</v>
      </c>
      <c r="D145" s="11">
        <v>630</v>
      </c>
    </row>
    <row r="146" spans="1:6">
      <c r="A146" s="353"/>
      <c r="B146" s="155" t="s">
        <v>382</v>
      </c>
      <c r="C146" s="11"/>
      <c r="D146" s="11"/>
    </row>
    <row r="147" spans="1:6">
      <c r="A147" s="353" t="s">
        <v>524</v>
      </c>
      <c r="B147" s="337" t="s">
        <v>204</v>
      </c>
      <c r="C147" s="11">
        <v>24</v>
      </c>
      <c r="D147" s="11">
        <v>30</v>
      </c>
    </row>
    <row r="148" spans="1:6">
      <c r="A148" s="353" t="s">
        <v>524</v>
      </c>
      <c r="B148" s="337" t="s">
        <v>206</v>
      </c>
      <c r="C148" s="11">
        <v>25</v>
      </c>
      <c r="D148" s="11">
        <v>32</v>
      </c>
    </row>
    <row r="149" spans="1:6">
      <c r="A149" s="353" t="s">
        <v>524</v>
      </c>
      <c r="B149" s="337" t="s">
        <v>205</v>
      </c>
      <c r="C149" s="11">
        <v>23</v>
      </c>
      <c r="D149" s="11">
        <v>31</v>
      </c>
    </row>
    <row r="150" spans="1:6">
      <c r="A150" s="353" t="s">
        <v>524</v>
      </c>
      <c r="B150" s="207" t="s">
        <v>383</v>
      </c>
      <c r="C150" s="11">
        <v>23</v>
      </c>
      <c r="D150" s="11">
        <v>28</v>
      </c>
    </row>
    <row r="151" spans="1:6">
      <c r="C151" s="146"/>
      <c r="D151" s="146"/>
    </row>
    <row r="152" spans="1:6">
      <c r="A152" s="353" t="s">
        <v>524</v>
      </c>
      <c r="B152" s="490" t="s">
        <v>249</v>
      </c>
      <c r="C152" s="166"/>
      <c r="D152" s="166"/>
      <c r="E152" s="166"/>
      <c r="F152" s="166"/>
    </row>
    <row r="153" spans="1:6" ht="25.5">
      <c r="A153" s="353" t="s">
        <v>524</v>
      </c>
      <c r="B153" s="22"/>
      <c r="C153" s="373" t="s">
        <v>380</v>
      </c>
      <c r="D153" s="372" t="s">
        <v>341</v>
      </c>
      <c r="E153" s="374" t="s">
        <v>381</v>
      </c>
    </row>
    <row r="154" spans="1:6">
      <c r="A154" s="353" t="s">
        <v>524</v>
      </c>
      <c r="B154" s="337" t="s">
        <v>207</v>
      </c>
      <c r="C154" s="153">
        <v>0.08</v>
      </c>
      <c r="D154" s="153">
        <v>0.24</v>
      </c>
      <c r="E154" s="208">
        <v>7.0000000000000007E-2</v>
      </c>
    </row>
    <row r="155" spans="1:6">
      <c r="A155" s="353" t="s">
        <v>524</v>
      </c>
      <c r="B155" s="337" t="s">
        <v>208</v>
      </c>
      <c r="C155" s="153">
        <v>0.28999999999999998</v>
      </c>
      <c r="D155" s="153">
        <v>0.38</v>
      </c>
      <c r="E155" s="208">
        <v>0.32</v>
      </c>
    </row>
    <row r="156" spans="1:6">
      <c r="A156" s="353" t="s">
        <v>524</v>
      </c>
      <c r="B156" s="337" t="s">
        <v>344</v>
      </c>
      <c r="C156" s="153">
        <v>0.46</v>
      </c>
      <c r="D156" s="153">
        <v>0.3</v>
      </c>
      <c r="E156" s="208">
        <v>0.43</v>
      </c>
    </row>
    <row r="157" spans="1:6">
      <c r="A157" s="353" t="s">
        <v>524</v>
      </c>
      <c r="B157" s="337" t="s">
        <v>345</v>
      </c>
      <c r="C157" s="153">
        <v>0.17</v>
      </c>
      <c r="D157" s="153">
        <v>0.08</v>
      </c>
      <c r="E157" s="208">
        <v>0.17</v>
      </c>
    </row>
    <row r="158" spans="1:6">
      <c r="A158" s="353" t="s">
        <v>524</v>
      </c>
      <c r="B158" s="337" t="s">
        <v>346</v>
      </c>
      <c r="C158" s="153"/>
      <c r="D158" s="153"/>
      <c r="E158" s="208">
        <v>0.01</v>
      </c>
    </row>
    <row r="159" spans="1:6">
      <c r="A159" s="353" t="s">
        <v>524</v>
      </c>
      <c r="B159" s="337" t="s">
        <v>347</v>
      </c>
      <c r="C159" s="153"/>
      <c r="D159" s="153"/>
      <c r="E159" s="208"/>
    </row>
    <row r="160" spans="1:6">
      <c r="B160" s="155" t="s">
        <v>592</v>
      </c>
      <c r="C160" s="153">
        <f>SUM(C154:C159)</f>
        <v>1</v>
      </c>
      <c r="D160" s="153">
        <f>SUM(D154:D159)</f>
        <v>0.99999999999999989</v>
      </c>
      <c r="E160" s="208">
        <f>SUM(E154:E159)</f>
        <v>1</v>
      </c>
    </row>
    <row r="161" spans="1:6">
      <c r="A161" s="353" t="s">
        <v>524</v>
      </c>
      <c r="B161" s="22"/>
      <c r="C161" s="372" t="s">
        <v>204</v>
      </c>
      <c r="D161" s="372" t="s">
        <v>205</v>
      </c>
      <c r="E161" s="372" t="s">
        <v>206</v>
      </c>
    </row>
    <row r="162" spans="1:6">
      <c r="A162" s="353" t="s">
        <v>524</v>
      </c>
      <c r="B162" s="337" t="s">
        <v>348</v>
      </c>
      <c r="C162" s="154">
        <v>0.3</v>
      </c>
      <c r="D162" s="154">
        <v>0.32</v>
      </c>
      <c r="E162" s="154">
        <v>0.37</v>
      </c>
    </row>
    <row r="163" spans="1:6">
      <c r="A163" s="353" t="s">
        <v>524</v>
      </c>
      <c r="B163" s="337" t="s">
        <v>349</v>
      </c>
      <c r="C163" s="154">
        <v>0.51</v>
      </c>
      <c r="D163" s="154">
        <v>0.43</v>
      </c>
      <c r="E163" s="154">
        <v>0.49</v>
      </c>
    </row>
    <row r="164" spans="1:6">
      <c r="A164" s="353" t="s">
        <v>524</v>
      </c>
      <c r="B164" s="337" t="s">
        <v>350</v>
      </c>
      <c r="C164" s="154">
        <v>0.19</v>
      </c>
      <c r="D164" s="154">
        <v>0.23</v>
      </c>
      <c r="E164" s="154">
        <v>0.13</v>
      </c>
    </row>
    <row r="165" spans="1:6">
      <c r="A165" s="353" t="s">
        <v>524</v>
      </c>
      <c r="B165" s="23" t="s">
        <v>351</v>
      </c>
      <c r="C165" s="154"/>
      <c r="D165" s="154">
        <v>0.02</v>
      </c>
      <c r="E165" s="154">
        <v>0.01</v>
      </c>
    </row>
    <row r="166" spans="1:6">
      <c r="A166" s="353" t="s">
        <v>524</v>
      </c>
      <c r="B166" s="23" t="s">
        <v>352</v>
      </c>
      <c r="C166" s="154"/>
      <c r="D166" s="154"/>
      <c r="E166" s="154"/>
    </row>
    <row r="167" spans="1:6">
      <c r="A167" s="353" t="s">
        <v>524</v>
      </c>
      <c r="B167" s="337" t="s">
        <v>353</v>
      </c>
      <c r="C167" s="154"/>
      <c r="D167" s="154"/>
      <c r="E167" s="154"/>
    </row>
    <row r="168" spans="1:6">
      <c r="B168" s="337" t="s">
        <v>592</v>
      </c>
      <c r="C168" s="153">
        <f>SUM(C162:C167)</f>
        <v>1</v>
      </c>
      <c r="D168" s="153">
        <f>SUM(D162:D167)</f>
        <v>1</v>
      </c>
      <c r="E168" s="153">
        <f>SUM(E162:E167)</f>
        <v>1</v>
      </c>
    </row>
    <row r="169" spans="1:6" ht="46.5" customHeight="1">
      <c r="A169" s="353" t="s">
        <v>525</v>
      </c>
      <c r="B169" s="433" t="s">
        <v>103</v>
      </c>
      <c r="C169" s="433"/>
      <c r="D169" s="433"/>
      <c r="E169" s="433"/>
      <c r="F169" s="433"/>
    </row>
    <row r="170" spans="1:6">
      <c r="A170" s="353" t="s">
        <v>525</v>
      </c>
      <c r="B170" s="491" t="s">
        <v>354</v>
      </c>
      <c r="C170" s="491"/>
      <c r="D170" s="491"/>
      <c r="E170" s="50">
        <v>0.47</v>
      </c>
      <c r="F170" s="38"/>
    </row>
    <row r="171" spans="1:6" ht="12.75" customHeight="1">
      <c r="A171" s="353" t="s">
        <v>525</v>
      </c>
      <c r="B171" s="473" t="s">
        <v>355</v>
      </c>
      <c r="C171" s="473"/>
      <c r="D171" s="473"/>
      <c r="E171" s="50">
        <v>0.8</v>
      </c>
      <c r="F171" s="38"/>
    </row>
    <row r="172" spans="1:6" ht="12.75" customHeight="1">
      <c r="A172" s="353" t="s">
        <v>525</v>
      </c>
      <c r="B172" s="473" t="s">
        <v>356</v>
      </c>
      <c r="C172" s="473"/>
      <c r="D172" s="473"/>
      <c r="E172" s="50">
        <v>0.98</v>
      </c>
      <c r="F172" s="147" t="s">
        <v>424</v>
      </c>
    </row>
    <row r="173" spans="1:6" ht="12.75" customHeight="1">
      <c r="A173" s="353" t="s">
        <v>525</v>
      </c>
      <c r="B173" s="473" t="s">
        <v>229</v>
      </c>
      <c r="C173" s="473"/>
      <c r="D173" s="473"/>
      <c r="E173" s="50">
        <v>0.02</v>
      </c>
      <c r="F173" s="147" t="s">
        <v>425</v>
      </c>
    </row>
    <row r="174" spans="1:6" ht="12.75" customHeight="1">
      <c r="A174" s="353" t="s">
        <v>525</v>
      </c>
      <c r="B174" s="473" t="s">
        <v>230</v>
      </c>
      <c r="C174" s="473"/>
      <c r="D174" s="473"/>
      <c r="E174" s="50">
        <v>0</v>
      </c>
      <c r="F174" s="38"/>
    </row>
    <row r="175" spans="1:6" ht="26.25" customHeight="1">
      <c r="A175" s="353" t="s">
        <v>525</v>
      </c>
      <c r="B175" s="492" t="s">
        <v>601</v>
      </c>
      <c r="C175" s="471"/>
      <c r="D175" s="471"/>
      <c r="E175" s="275"/>
      <c r="F175" s="56">
        <v>0.49</v>
      </c>
    </row>
    <row r="176" spans="1:6" ht="25.5" customHeight="1">
      <c r="F176" s="13"/>
    </row>
    <row r="177" spans="1:6" ht="38.25" customHeight="1">
      <c r="A177" s="353" t="s">
        <v>526</v>
      </c>
      <c r="B177" s="488" t="s">
        <v>650</v>
      </c>
      <c r="C177" s="163"/>
      <c r="D177" s="163"/>
      <c r="E177" s="163"/>
      <c r="F177" s="163"/>
    </row>
    <row r="178" spans="1:6" ht="12.75" customHeight="1">
      <c r="A178" s="353" t="s">
        <v>526</v>
      </c>
      <c r="B178" s="170" t="s">
        <v>6</v>
      </c>
      <c r="C178" s="170"/>
      <c r="D178" s="141">
        <v>0.54</v>
      </c>
      <c r="F178" s="38"/>
    </row>
    <row r="179" spans="1:6" ht="12.75" customHeight="1">
      <c r="A179" s="353" t="s">
        <v>526</v>
      </c>
      <c r="B179" s="170" t="s">
        <v>7</v>
      </c>
      <c r="C179" s="170"/>
      <c r="D179" s="141">
        <v>0.25</v>
      </c>
      <c r="F179" s="38"/>
    </row>
    <row r="180" spans="1:6" ht="12.75" customHeight="1">
      <c r="A180" s="353" t="s">
        <v>526</v>
      </c>
      <c r="B180" s="170" t="s">
        <v>8</v>
      </c>
      <c r="C180" s="170"/>
      <c r="D180" s="141">
        <v>0.11</v>
      </c>
      <c r="F180" s="38"/>
    </row>
    <row r="181" spans="1:6" ht="12.75" customHeight="1">
      <c r="A181" s="353" t="s">
        <v>526</v>
      </c>
      <c r="B181" s="170" t="s">
        <v>9</v>
      </c>
      <c r="C181" s="170"/>
      <c r="D181" s="141">
        <v>0.08</v>
      </c>
      <c r="F181" s="38"/>
    </row>
    <row r="182" spans="1:6" ht="12.75" customHeight="1">
      <c r="A182" s="353" t="s">
        <v>526</v>
      </c>
      <c r="B182" s="170" t="s">
        <v>10</v>
      </c>
      <c r="C182" s="170"/>
      <c r="D182" s="141">
        <v>0.02</v>
      </c>
      <c r="F182" s="38"/>
    </row>
    <row r="183" spans="1:6" ht="12.75" customHeight="1">
      <c r="A183" s="353" t="s">
        <v>526</v>
      </c>
      <c r="B183" s="170" t="s">
        <v>11</v>
      </c>
      <c r="C183" s="170"/>
      <c r="D183" s="141">
        <v>0</v>
      </c>
      <c r="F183" s="38"/>
    </row>
    <row r="184" spans="1:6" ht="12.75" customHeight="1">
      <c r="A184" s="353" t="s">
        <v>526</v>
      </c>
      <c r="B184" s="473" t="s">
        <v>231</v>
      </c>
      <c r="C184" s="473"/>
      <c r="D184" s="141">
        <v>0</v>
      </c>
      <c r="F184" s="38"/>
    </row>
    <row r="185" spans="1:6" ht="12.75" customHeight="1">
      <c r="A185" s="353" t="s">
        <v>526</v>
      </c>
      <c r="B185" s="473" t="s">
        <v>232</v>
      </c>
      <c r="C185" s="473"/>
      <c r="D185" s="141"/>
      <c r="F185" s="38"/>
    </row>
    <row r="186" spans="1:6">
      <c r="B186" s="493" t="s">
        <v>592</v>
      </c>
      <c r="C186" s="279"/>
      <c r="D186" s="171">
        <f>SUM(D178:D185)</f>
        <v>1</v>
      </c>
      <c r="F186" s="16"/>
    </row>
    <row r="187" spans="1:6" s="16" customFormat="1">
      <c r="A187" s="125"/>
      <c r="B187" s="172"/>
      <c r="C187" s="172"/>
      <c r="D187" s="172"/>
      <c r="E187" s="24"/>
    </row>
    <row r="188" spans="1:6" s="16" customFormat="1" ht="31.5" customHeight="1">
      <c r="A188" s="353" t="s">
        <v>527</v>
      </c>
      <c r="B188" s="494" t="s">
        <v>651</v>
      </c>
      <c r="C188" s="495"/>
      <c r="D188" s="495"/>
      <c r="E188" s="204">
        <v>3.7</v>
      </c>
      <c r="F188" s="54"/>
    </row>
    <row r="189" spans="1:6" s="16" customFormat="1" ht="27" customHeight="1">
      <c r="A189" s="353" t="s">
        <v>527</v>
      </c>
      <c r="B189" s="41" t="s">
        <v>694</v>
      </c>
      <c r="C189" s="473"/>
      <c r="D189" s="473"/>
      <c r="E189" s="141">
        <v>0.84</v>
      </c>
      <c r="F189" s="38"/>
    </row>
    <row r="190" spans="1:6" ht="24.75" customHeight="1">
      <c r="F190" s="16"/>
    </row>
    <row r="191" spans="1:6" ht="15.75">
      <c r="B191" s="10" t="s">
        <v>233</v>
      </c>
      <c r="F191" s="16"/>
    </row>
    <row r="192" spans="1:6">
      <c r="A192" s="353" t="s">
        <v>528</v>
      </c>
      <c r="B192" s="1" t="s">
        <v>234</v>
      </c>
      <c r="F192" s="16"/>
    </row>
    <row r="193" spans="1:8">
      <c r="A193" s="353" t="s">
        <v>528</v>
      </c>
      <c r="B193" s="309"/>
      <c r="C193" s="17" t="s">
        <v>422</v>
      </c>
      <c r="D193" s="17" t="s">
        <v>423</v>
      </c>
      <c r="E193" s="266"/>
      <c r="F193" s="266"/>
      <c r="G193" s="34"/>
    </row>
    <row r="194" spans="1:8">
      <c r="A194" s="353" t="s">
        <v>528</v>
      </c>
      <c r="B194" s="376" t="s">
        <v>235</v>
      </c>
      <c r="C194" s="358" t="s">
        <v>889</v>
      </c>
      <c r="D194" s="242"/>
      <c r="F194" s="13"/>
      <c r="H194" s="34"/>
    </row>
    <row r="195" spans="1:8">
      <c r="A195" s="353" t="s">
        <v>528</v>
      </c>
      <c r="B195" s="337" t="s">
        <v>236</v>
      </c>
      <c r="C195" s="251">
        <v>60</v>
      </c>
      <c r="D195" s="252"/>
      <c r="F195" s="55"/>
    </row>
    <row r="196" spans="1:8">
      <c r="A196" s="353" t="s">
        <v>528</v>
      </c>
      <c r="B196" s="309"/>
      <c r="C196" s="242" t="s">
        <v>422</v>
      </c>
      <c r="D196" s="242" t="s">
        <v>423</v>
      </c>
      <c r="E196" s="266"/>
      <c r="F196" s="266"/>
      <c r="G196" s="34"/>
    </row>
    <row r="197" spans="1:8">
      <c r="A197" s="353" t="s">
        <v>528</v>
      </c>
      <c r="B197" s="293" t="s">
        <v>237</v>
      </c>
      <c r="C197" s="358" t="s">
        <v>889</v>
      </c>
      <c r="D197" s="242"/>
      <c r="F197" s="13"/>
      <c r="H197" s="34"/>
    </row>
    <row r="198" spans="1:8">
      <c r="A198" s="353"/>
      <c r="B198" s="320"/>
      <c r="C198" s="73"/>
      <c r="D198" s="73"/>
      <c r="F198" s="13"/>
    </row>
    <row r="199" spans="1:8" ht="12.75" customHeight="1">
      <c r="A199" s="353" t="s">
        <v>528</v>
      </c>
      <c r="B199" s="197" t="s">
        <v>12</v>
      </c>
      <c r="C199" s="271"/>
      <c r="D199" s="271"/>
      <c r="F199" s="13"/>
    </row>
    <row r="200" spans="1:8" ht="27" customHeight="1">
      <c r="A200" s="353" t="s">
        <v>528</v>
      </c>
      <c r="B200" s="289" t="s">
        <v>13</v>
      </c>
      <c r="C200" s="363" t="s">
        <v>890</v>
      </c>
      <c r="D200" s="73"/>
      <c r="F200" s="13"/>
    </row>
    <row r="201" spans="1:8">
      <c r="A201" s="353" t="s">
        <v>528</v>
      </c>
      <c r="B201" s="289" t="s">
        <v>14</v>
      </c>
      <c r="C201" s="170"/>
      <c r="D201" s="73"/>
      <c r="F201" s="13"/>
    </row>
    <row r="202" spans="1:8">
      <c r="A202" s="353" t="s">
        <v>528</v>
      </c>
      <c r="B202" s="289" t="s">
        <v>15</v>
      </c>
      <c r="C202" s="170"/>
      <c r="D202" s="73"/>
      <c r="F202" s="13"/>
    </row>
    <row r="203" spans="1:8">
      <c r="B203" s="320"/>
      <c r="C203" s="73"/>
      <c r="D203" s="73"/>
      <c r="F203" s="13"/>
    </row>
    <row r="204" spans="1:8">
      <c r="A204" s="353" t="s">
        <v>528</v>
      </c>
      <c r="B204" s="309"/>
      <c r="C204" s="17" t="s">
        <v>422</v>
      </c>
      <c r="D204" s="17" t="s">
        <v>423</v>
      </c>
      <c r="F204" s="13"/>
    </row>
    <row r="205" spans="1:8">
      <c r="A205" s="353" t="s">
        <v>528</v>
      </c>
      <c r="B205" s="289" t="s">
        <v>16</v>
      </c>
      <c r="C205" s="377" t="s">
        <v>890</v>
      </c>
      <c r="D205" s="17"/>
      <c r="F205" s="13"/>
    </row>
    <row r="206" spans="1:8">
      <c r="F206" s="16"/>
    </row>
    <row r="207" spans="1:8">
      <c r="A207" s="353" t="s">
        <v>529</v>
      </c>
      <c r="B207" s="1" t="s">
        <v>238</v>
      </c>
      <c r="F207" s="16"/>
    </row>
    <row r="208" spans="1:8">
      <c r="A208" s="353" t="s">
        <v>529</v>
      </c>
      <c r="B208" s="309"/>
      <c r="C208" s="17" t="s">
        <v>422</v>
      </c>
      <c r="D208" s="17" t="s">
        <v>423</v>
      </c>
      <c r="E208" s="266"/>
      <c r="F208" s="266"/>
      <c r="G208" s="34"/>
    </row>
    <row r="209" spans="1:8">
      <c r="A209" s="353" t="s">
        <v>529</v>
      </c>
      <c r="B209" s="376" t="s">
        <v>239</v>
      </c>
      <c r="C209" s="253"/>
      <c r="D209" s="378" t="s">
        <v>889</v>
      </c>
      <c r="F209" s="13"/>
      <c r="H209" s="34"/>
    </row>
    <row r="210" spans="1:8">
      <c r="A210" s="353" t="s">
        <v>529</v>
      </c>
      <c r="B210" s="57" t="s">
        <v>695</v>
      </c>
      <c r="C210" s="254"/>
      <c r="D210" s="252"/>
      <c r="F210" s="16"/>
    </row>
    <row r="211" spans="1:8">
      <c r="A211" s="353" t="s">
        <v>529</v>
      </c>
      <c r="B211" s="57" t="s">
        <v>696</v>
      </c>
      <c r="C211" s="379">
        <v>41671</v>
      </c>
      <c r="D211" s="252" t="s">
        <v>894</v>
      </c>
      <c r="F211" s="16"/>
    </row>
    <row r="212" spans="1:8">
      <c r="B212" s="35"/>
      <c r="F212" s="16"/>
    </row>
    <row r="213" spans="1:8">
      <c r="A213" s="353" t="s">
        <v>530</v>
      </c>
      <c r="B213" s="283"/>
      <c r="C213" s="284"/>
      <c r="D213" s="285"/>
      <c r="E213" s="17" t="s">
        <v>422</v>
      </c>
      <c r="F213" s="17" t="s">
        <v>423</v>
      </c>
      <c r="G213" s="34"/>
    </row>
    <row r="214" spans="1:8" ht="12.75" customHeight="1">
      <c r="A214" s="353" t="s">
        <v>530</v>
      </c>
      <c r="B214" s="496" t="s">
        <v>17</v>
      </c>
      <c r="C214" s="497"/>
      <c r="D214" s="498"/>
      <c r="E214" s="377" t="s">
        <v>890</v>
      </c>
      <c r="F214" s="17"/>
      <c r="H214" s="34"/>
    </row>
    <row r="215" spans="1:8" ht="28.5" customHeight="1">
      <c r="F215" s="16"/>
    </row>
    <row r="216" spans="1:8">
      <c r="A216" s="353" t="s">
        <v>531</v>
      </c>
      <c r="B216" s="36" t="s">
        <v>697</v>
      </c>
      <c r="F216" s="16"/>
    </row>
    <row r="217" spans="1:8">
      <c r="A217" s="353" t="s">
        <v>531</v>
      </c>
      <c r="B217" s="376" t="s">
        <v>698</v>
      </c>
      <c r="C217" s="337"/>
      <c r="D217" s="28"/>
      <c r="E217" s="16"/>
      <c r="F217" s="16"/>
    </row>
    <row r="218" spans="1:8">
      <c r="A218" s="353" t="s">
        <v>531</v>
      </c>
      <c r="B218" s="57" t="s">
        <v>699</v>
      </c>
      <c r="C218" s="380">
        <v>41621</v>
      </c>
      <c r="D218" s="386"/>
      <c r="E218" s="16"/>
      <c r="F218" s="16"/>
    </row>
    <row r="219" spans="1:8">
      <c r="A219" s="353" t="s">
        <v>531</v>
      </c>
      <c r="B219" s="58" t="s">
        <v>700</v>
      </c>
      <c r="C219" s="59"/>
      <c r="D219" s="28"/>
      <c r="E219" s="16"/>
      <c r="F219" s="16"/>
    </row>
    <row r="220" spans="1:8">
      <c r="A220" s="353"/>
      <c r="B220" s="60"/>
      <c r="C220" s="48"/>
      <c r="D220" s="28"/>
      <c r="E220" s="16"/>
      <c r="F220" s="16"/>
    </row>
    <row r="221" spans="1:8">
      <c r="B221" s="16"/>
      <c r="C221" s="16"/>
      <c r="D221" s="16"/>
      <c r="E221" s="16"/>
      <c r="F221" s="16"/>
    </row>
    <row r="222" spans="1:8">
      <c r="A222" s="353" t="s">
        <v>532</v>
      </c>
      <c r="B222" s="1" t="s">
        <v>602</v>
      </c>
      <c r="F222" s="16"/>
    </row>
    <row r="223" spans="1:8">
      <c r="A223" s="353" t="s">
        <v>532</v>
      </c>
      <c r="B223" s="255" t="s">
        <v>287</v>
      </c>
      <c r="C223" s="254">
        <v>41395</v>
      </c>
      <c r="D223" s="252"/>
      <c r="F223" s="16"/>
    </row>
    <row r="224" spans="1:8">
      <c r="A224" s="353" t="s">
        <v>532</v>
      </c>
      <c r="B224" s="255" t="s">
        <v>288</v>
      </c>
      <c r="C224" s="256"/>
      <c r="D224" s="252"/>
      <c r="F224" s="16"/>
    </row>
    <row r="225" spans="1:6">
      <c r="A225" s="353" t="s">
        <v>532</v>
      </c>
      <c r="B225" s="255" t="s">
        <v>289</v>
      </c>
      <c r="C225" s="381" t="s">
        <v>895</v>
      </c>
      <c r="D225" s="252"/>
      <c r="F225" s="16"/>
    </row>
    <row r="226" spans="1:6">
      <c r="A226" s="353" t="s">
        <v>532</v>
      </c>
      <c r="B226" s="257" t="s">
        <v>700</v>
      </c>
      <c r="C226" s="258"/>
      <c r="D226" s="252"/>
      <c r="F226" s="16"/>
    </row>
    <row r="227" spans="1:6">
      <c r="A227" s="353"/>
      <c r="B227" s="259"/>
      <c r="C227" s="260"/>
      <c r="D227" s="252"/>
      <c r="F227" s="16"/>
    </row>
    <row r="228" spans="1:6">
      <c r="A228" s="353" t="s">
        <v>532</v>
      </c>
      <c r="B228" s="290" t="s">
        <v>387</v>
      </c>
      <c r="C228" s="291"/>
      <c r="D228" s="254">
        <v>41399</v>
      </c>
      <c r="F228" s="16"/>
    </row>
    <row r="229" spans="1:6">
      <c r="A229" s="353" t="s">
        <v>532</v>
      </c>
      <c r="B229" s="290" t="s">
        <v>18</v>
      </c>
      <c r="C229" s="291"/>
      <c r="D229" s="261">
        <v>100</v>
      </c>
      <c r="F229" s="16"/>
    </row>
    <row r="230" spans="1:6">
      <c r="A230" s="353" t="s">
        <v>532</v>
      </c>
      <c r="B230" s="290" t="s">
        <v>19</v>
      </c>
      <c r="C230" s="291"/>
      <c r="D230" s="252"/>
      <c r="F230" s="16"/>
    </row>
    <row r="231" spans="1:6">
      <c r="A231" s="353" t="s">
        <v>532</v>
      </c>
      <c r="B231" s="262" t="s">
        <v>20</v>
      </c>
      <c r="C231" s="254"/>
      <c r="D231" s="252"/>
      <c r="F231" s="16"/>
    </row>
    <row r="232" spans="1:6">
      <c r="A232" s="353" t="s">
        <v>532</v>
      </c>
      <c r="B232" s="262" t="s">
        <v>21</v>
      </c>
      <c r="C232" s="254"/>
      <c r="D232" s="252"/>
      <c r="F232" s="16"/>
    </row>
    <row r="233" spans="1:6">
      <c r="A233" s="353" t="s">
        <v>532</v>
      </c>
      <c r="B233" s="263" t="s">
        <v>22</v>
      </c>
      <c r="C233" s="379" t="s">
        <v>889</v>
      </c>
      <c r="D233" s="264"/>
      <c r="E233" s="16"/>
      <c r="F233" s="16"/>
    </row>
    <row r="234" spans="1:6">
      <c r="F234" s="16"/>
    </row>
    <row r="235" spans="1:6">
      <c r="A235" s="353" t="s">
        <v>533</v>
      </c>
      <c r="B235" s="1" t="s">
        <v>240</v>
      </c>
      <c r="F235" s="16"/>
    </row>
    <row r="236" spans="1:6">
      <c r="A236" s="353" t="s">
        <v>533</v>
      </c>
      <c r="B236" s="283"/>
      <c r="C236" s="284"/>
      <c r="D236" s="285"/>
      <c r="E236" s="17" t="s">
        <v>422</v>
      </c>
      <c r="F236" s="17" t="s">
        <v>423</v>
      </c>
    </row>
    <row r="237" spans="1:6" ht="29.25" customHeight="1">
      <c r="A237" s="353" t="s">
        <v>533</v>
      </c>
      <c r="B237" s="470" t="s">
        <v>241</v>
      </c>
      <c r="C237" s="475"/>
      <c r="D237" s="476"/>
      <c r="E237" s="377" t="s">
        <v>890</v>
      </c>
      <c r="F237" s="17"/>
    </row>
    <row r="238" spans="1:6">
      <c r="A238" s="353" t="s">
        <v>533</v>
      </c>
      <c r="B238" s="491" t="s">
        <v>242</v>
      </c>
      <c r="C238" s="491"/>
      <c r="D238" s="286"/>
      <c r="E238" s="387" t="s">
        <v>1003</v>
      </c>
      <c r="F238" s="13"/>
    </row>
    <row r="239" spans="1:6">
      <c r="F239" s="16"/>
    </row>
    <row r="240" spans="1:6">
      <c r="A240" s="353" t="s">
        <v>534</v>
      </c>
      <c r="B240" s="1" t="s">
        <v>243</v>
      </c>
      <c r="F240" s="16"/>
    </row>
    <row r="241" spans="1:6">
      <c r="A241" s="353" t="s">
        <v>534</v>
      </c>
      <c r="B241" s="283"/>
      <c r="C241" s="284"/>
      <c r="D241" s="285"/>
      <c r="E241" s="17" t="s">
        <v>422</v>
      </c>
      <c r="F241" s="17" t="s">
        <v>423</v>
      </c>
    </row>
    <row r="242" spans="1:6" ht="45.75" customHeight="1">
      <c r="A242" s="353" t="s">
        <v>534</v>
      </c>
      <c r="B242" s="470" t="s">
        <v>738</v>
      </c>
      <c r="C242" s="475"/>
      <c r="D242" s="476"/>
      <c r="E242" s="17"/>
      <c r="F242" s="377" t="s">
        <v>890</v>
      </c>
    </row>
    <row r="243" spans="1:6" ht="40.5" customHeight="1">
      <c r="F243" s="16"/>
    </row>
    <row r="244" spans="1:6">
      <c r="A244" s="353" t="s">
        <v>535</v>
      </c>
      <c r="B244" s="209" t="s">
        <v>603</v>
      </c>
      <c r="C244" s="287" t="s">
        <v>384</v>
      </c>
      <c r="D244" s="288"/>
      <c r="E244" s="187" t="s">
        <v>501</v>
      </c>
      <c r="F244" s="16"/>
    </row>
    <row r="245" spans="1:6">
      <c r="F245" s="16"/>
    </row>
    <row r="246" spans="1:6" ht="15.75">
      <c r="B246" s="10" t="s">
        <v>244</v>
      </c>
      <c r="F246" s="16"/>
    </row>
    <row r="247" spans="1:6">
      <c r="A247" s="353" t="s">
        <v>536</v>
      </c>
      <c r="B247" s="1" t="s">
        <v>426</v>
      </c>
      <c r="F247" s="16"/>
    </row>
    <row r="248" spans="1:6">
      <c r="A248" s="353" t="s">
        <v>536</v>
      </c>
      <c r="B248" s="283"/>
      <c r="C248" s="284"/>
      <c r="D248" s="285"/>
      <c r="E248" s="17" t="s">
        <v>422</v>
      </c>
      <c r="F248" s="17" t="s">
        <v>423</v>
      </c>
    </row>
    <row r="249" spans="1:6" ht="65.25" customHeight="1">
      <c r="A249" s="353" t="s">
        <v>536</v>
      </c>
      <c r="B249" s="470" t="s">
        <v>427</v>
      </c>
      <c r="C249" s="475"/>
      <c r="D249" s="476"/>
      <c r="E249" s="17"/>
      <c r="F249" s="377" t="s">
        <v>890</v>
      </c>
    </row>
    <row r="250" spans="1:6" ht="12.75" customHeight="1">
      <c r="A250" s="353" t="s">
        <v>536</v>
      </c>
      <c r="B250" s="499" t="s">
        <v>428</v>
      </c>
      <c r="C250" s="499"/>
      <c r="D250" s="480"/>
      <c r="E250" s="73"/>
      <c r="F250" s="73"/>
    </row>
    <row r="251" spans="1:6" ht="12.75" customHeight="1">
      <c r="A251" s="353" t="s">
        <v>536</v>
      </c>
      <c r="B251" s="478" t="s">
        <v>429</v>
      </c>
      <c r="C251" s="478"/>
      <c r="D251" s="478"/>
      <c r="E251" s="72"/>
      <c r="F251" s="73"/>
    </row>
    <row r="252" spans="1:6" ht="12.75" customHeight="1">
      <c r="A252" s="353" t="s">
        <v>536</v>
      </c>
      <c r="B252" s="478" t="s">
        <v>430</v>
      </c>
      <c r="C252" s="478"/>
      <c r="D252" s="478"/>
      <c r="E252" s="72"/>
      <c r="F252" s="73"/>
    </row>
    <row r="253" spans="1:6" ht="12.75" customHeight="1">
      <c r="A253" s="353" t="s">
        <v>536</v>
      </c>
      <c r="B253" s="478" t="s">
        <v>431</v>
      </c>
      <c r="C253" s="478"/>
      <c r="D253" s="478"/>
      <c r="E253" s="72"/>
      <c r="F253" s="73"/>
    </row>
    <row r="254" spans="1:6" ht="12.75" customHeight="1">
      <c r="A254" s="353" t="s">
        <v>536</v>
      </c>
      <c r="B254" s="478" t="s">
        <v>432</v>
      </c>
      <c r="C254" s="478"/>
      <c r="D254" s="478"/>
      <c r="E254" s="72"/>
      <c r="F254" s="73"/>
    </row>
    <row r="255" spans="1:6" ht="12.75" customHeight="1">
      <c r="A255" s="353" t="s">
        <v>536</v>
      </c>
      <c r="B255" s="500" t="s">
        <v>845</v>
      </c>
      <c r="C255" s="500"/>
      <c r="D255" s="500"/>
      <c r="E255" s="73"/>
      <c r="F255" s="73"/>
    </row>
    <row r="256" spans="1:6" ht="12.75" customHeight="1">
      <c r="A256" s="353" t="s">
        <v>536</v>
      </c>
      <c r="B256" s="478" t="s">
        <v>433</v>
      </c>
      <c r="C256" s="478"/>
      <c r="D256" s="478"/>
      <c r="E256" s="74"/>
      <c r="F256" s="73"/>
    </row>
    <row r="257" spans="1:7" ht="12.75" customHeight="1">
      <c r="A257" s="353" t="s">
        <v>536</v>
      </c>
      <c r="B257" s="501" t="s">
        <v>434</v>
      </c>
      <c r="C257" s="501"/>
      <c r="D257" s="501"/>
      <c r="E257" s="75"/>
      <c r="F257" s="73"/>
    </row>
    <row r="258" spans="1:7" ht="12.75" customHeight="1">
      <c r="A258" s="353" t="s">
        <v>536</v>
      </c>
      <c r="B258" s="479" t="s">
        <v>435</v>
      </c>
      <c r="C258" s="499"/>
      <c r="D258" s="499"/>
      <c r="E258" s="278"/>
      <c r="F258" s="279"/>
    </row>
    <row r="259" spans="1:7">
      <c r="A259" s="353"/>
      <c r="B259" s="280"/>
      <c r="C259" s="281"/>
      <c r="D259" s="281"/>
      <c r="E259" s="281"/>
      <c r="F259" s="282"/>
    </row>
    <row r="260" spans="1:7">
      <c r="F260" s="16"/>
    </row>
    <row r="261" spans="1:7">
      <c r="A261" s="353" t="s">
        <v>537</v>
      </c>
      <c r="B261" s="1" t="s">
        <v>245</v>
      </c>
      <c r="F261" s="16"/>
    </row>
    <row r="262" spans="1:7">
      <c r="A262" s="353" t="s">
        <v>537</v>
      </c>
      <c r="B262" s="283"/>
      <c r="C262" s="284"/>
      <c r="D262" s="285"/>
      <c r="E262" s="17" t="s">
        <v>422</v>
      </c>
      <c r="F262" s="17" t="s">
        <v>423</v>
      </c>
    </row>
    <row r="263" spans="1:7" ht="63" customHeight="1">
      <c r="A263" s="353" t="s">
        <v>537</v>
      </c>
      <c r="B263" s="470" t="s">
        <v>23</v>
      </c>
      <c r="C263" s="475"/>
      <c r="D263" s="476"/>
      <c r="E263" s="377" t="s">
        <v>890</v>
      </c>
      <c r="F263" s="17"/>
    </row>
    <row r="264" spans="1:7" ht="12.75" customHeight="1">
      <c r="A264" s="353" t="s">
        <v>537</v>
      </c>
      <c r="B264" s="499" t="s">
        <v>428</v>
      </c>
      <c r="C264" s="499"/>
      <c r="D264" s="480"/>
      <c r="E264" s="73"/>
    </row>
    <row r="265" spans="1:7">
      <c r="A265" s="353" t="s">
        <v>537</v>
      </c>
      <c r="B265" s="478" t="s">
        <v>436</v>
      </c>
      <c r="C265" s="478"/>
      <c r="D265" s="478"/>
      <c r="E265" s="254">
        <v>41579</v>
      </c>
    </row>
    <row r="266" spans="1:7">
      <c r="A266" s="353" t="s">
        <v>537</v>
      </c>
      <c r="B266" s="478" t="s">
        <v>437</v>
      </c>
      <c r="C266" s="478"/>
      <c r="D266" s="478"/>
      <c r="E266" s="254">
        <v>41621</v>
      </c>
    </row>
    <row r="267" spans="1:7">
      <c r="F267" s="16"/>
    </row>
    <row r="268" spans="1:7">
      <c r="A268" s="353" t="s">
        <v>537</v>
      </c>
      <c r="B268" s="271" t="s">
        <v>24</v>
      </c>
      <c r="C268" s="271"/>
      <c r="D268" s="271"/>
      <c r="E268" s="271"/>
      <c r="F268" s="271"/>
      <c r="G268" s="271"/>
    </row>
    <row r="269" spans="1:7">
      <c r="A269" s="353" t="s">
        <v>537</v>
      </c>
      <c r="B269" s="199" t="s">
        <v>422</v>
      </c>
      <c r="C269" s="199" t="s">
        <v>423</v>
      </c>
      <c r="F269" s="16"/>
    </row>
    <row r="270" spans="1:7">
      <c r="A270" s="353" t="s">
        <v>537</v>
      </c>
      <c r="B270" s="199"/>
      <c r="C270" s="382" t="s">
        <v>890</v>
      </c>
    </row>
    <row r="271" spans="1:7"/>
  </sheetData>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uler="0" zoomScaleNormal="100" workbookViewId="0">
      <selection activeCell="G16" sqref="G16"/>
    </sheetView>
  </sheetViews>
  <sheetFormatPr defaultColWidth="0" defaultRowHeight="12.75" zeroHeight="1"/>
  <cols>
    <col min="1" max="1" width="4.42578125" style="295" customWidth="1"/>
    <col min="2" max="2" width="22.7109375" style="349" customWidth="1"/>
    <col min="3" max="7" width="12.7109375" style="349" customWidth="1"/>
    <col min="8" max="8" width="9.140625" customWidth="1"/>
  </cols>
  <sheetData>
    <row r="1" spans="1:7" ht="18">
      <c r="A1" s="459" t="s">
        <v>438</v>
      </c>
      <c r="B1" s="459"/>
      <c r="C1" s="459"/>
      <c r="D1" s="459"/>
      <c r="E1" s="459"/>
      <c r="F1" s="459"/>
      <c r="G1" s="459"/>
    </row>
    <row r="2" spans="1:7"/>
    <row r="3" spans="1:7" ht="15.75">
      <c r="B3" s="10" t="s">
        <v>439</v>
      </c>
    </row>
    <row r="4" spans="1:7">
      <c r="A4" s="353" t="s">
        <v>56</v>
      </c>
      <c r="B4" s="283"/>
      <c r="C4" s="284"/>
      <c r="D4" s="285"/>
      <c r="E4" s="17" t="s">
        <v>422</v>
      </c>
      <c r="F4" s="17" t="s">
        <v>423</v>
      </c>
      <c r="G4" s="80"/>
    </row>
    <row r="5" spans="1:7" ht="26.25" customHeight="1">
      <c r="A5" s="353" t="s">
        <v>56</v>
      </c>
      <c r="B5" s="470" t="s">
        <v>54</v>
      </c>
      <c r="C5" s="475"/>
      <c r="D5" s="476"/>
      <c r="E5" s="377" t="s">
        <v>890</v>
      </c>
      <c r="F5" s="17"/>
      <c r="G5" s="28"/>
    </row>
    <row r="6" spans="1:7" ht="41.25" customHeight="1">
      <c r="A6" s="353" t="s">
        <v>56</v>
      </c>
      <c r="B6" s="470" t="s">
        <v>55</v>
      </c>
      <c r="C6" s="475"/>
      <c r="D6" s="476"/>
      <c r="E6" s="17" t="s">
        <v>890</v>
      </c>
      <c r="F6" s="17"/>
      <c r="G6" s="16"/>
    </row>
    <row r="7" spans="1:7">
      <c r="B7" s="383"/>
      <c r="C7" s="383"/>
      <c r="D7" s="383"/>
      <c r="E7" s="73"/>
      <c r="F7" s="73"/>
      <c r="G7" s="16"/>
    </row>
    <row r="8" spans="1:7" ht="29.25" customHeight="1">
      <c r="A8" s="353" t="s">
        <v>57</v>
      </c>
      <c r="B8" s="433" t="s">
        <v>846</v>
      </c>
      <c r="C8" s="433"/>
      <c r="D8" s="433"/>
      <c r="E8" s="433"/>
      <c r="F8" s="433"/>
      <c r="G8" s="433"/>
    </row>
    <row r="9" spans="1:7" ht="25.5">
      <c r="A9" s="353" t="s">
        <v>57</v>
      </c>
      <c r="B9" s="81"/>
      <c r="C9" s="444" t="s">
        <v>440</v>
      </c>
      <c r="D9" s="444" t="s">
        <v>209</v>
      </c>
      <c r="E9" s="444" t="s">
        <v>210</v>
      </c>
      <c r="F9" s="76"/>
    </row>
    <row r="10" spans="1:7">
      <c r="A10" s="353" t="s">
        <v>57</v>
      </c>
      <c r="B10" s="405" t="s">
        <v>198</v>
      </c>
      <c r="C10" s="77">
        <v>1475</v>
      </c>
      <c r="D10" s="77">
        <v>485</v>
      </c>
      <c r="E10" s="77">
        <v>305</v>
      </c>
      <c r="F10" s="78"/>
    </row>
    <row r="11" spans="1:7">
      <c r="A11" s="353" t="s">
        <v>57</v>
      </c>
      <c r="B11" s="405" t="s">
        <v>199</v>
      </c>
      <c r="C11" s="77">
        <v>1367</v>
      </c>
      <c r="D11" s="77">
        <v>504</v>
      </c>
      <c r="E11" s="77">
        <v>309</v>
      </c>
      <c r="F11" s="78"/>
    </row>
    <row r="12" spans="1:7">
      <c r="A12" s="353" t="s">
        <v>57</v>
      </c>
      <c r="B12" s="412" t="s">
        <v>211</v>
      </c>
      <c r="C12" s="79">
        <f>SUM(C10:C11)</f>
        <v>2842</v>
      </c>
      <c r="D12" s="79">
        <f>SUM(D10:D11)</f>
        <v>989</v>
      </c>
      <c r="E12" s="79">
        <f>SUM(E10:E11)</f>
        <v>614</v>
      </c>
      <c r="F12" s="78"/>
    </row>
    <row r="13" spans="1:7"/>
    <row r="14" spans="1:7" ht="15.75">
      <c r="B14" s="19" t="s">
        <v>212</v>
      </c>
      <c r="C14" s="166"/>
    </row>
    <row r="15" spans="1:7">
      <c r="A15" s="353" t="s">
        <v>58</v>
      </c>
      <c r="B15" s="452" t="s">
        <v>213</v>
      </c>
      <c r="C15" s="452"/>
      <c r="D15" s="452"/>
    </row>
    <row r="16" spans="1:7" ht="15">
      <c r="A16" s="353" t="s">
        <v>58</v>
      </c>
      <c r="B16" s="340" t="s">
        <v>214</v>
      </c>
      <c r="C16" s="82" t="s">
        <v>889</v>
      </c>
    </row>
    <row r="17" spans="1:7" ht="15">
      <c r="A17" s="353" t="s">
        <v>58</v>
      </c>
      <c r="B17" s="340" t="s">
        <v>61</v>
      </c>
      <c r="C17" s="82"/>
    </row>
    <row r="18" spans="1:7" ht="15">
      <c r="A18" s="353" t="s">
        <v>58</v>
      </c>
      <c r="B18" s="340" t="s">
        <v>215</v>
      </c>
      <c r="C18" s="82" t="s">
        <v>889</v>
      </c>
    </row>
    <row r="19" spans="1:7" ht="15">
      <c r="A19" s="353" t="s">
        <v>58</v>
      </c>
      <c r="B19" s="340" t="s">
        <v>216</v>
      </c>
      <c r="C19" s="82" t="s">
        <v>889</v>
      </c>
    </row>
    <row r="20" spans="1:7"/>
    <row r="21" spans="1:7" ht="12.75" customHeight="1">
      <c r="A21" s="353" t="s">
        <v>59</v>
      </c>
      <c r="B21" s="283"/>
      <c r="C21" s="284"/>
      <c r="D21" s="285"/>
      <c r="E21" s="17" t="s">
        <v>422</v>
      </c>
      <c r="F21" s="17" t="s">
        <v>423</v>
      </c>
      <c r="G21" s="13"/>
    </row>
    <row r="22" spans="1:7" ht="40.5" customHeight="1">
      <c r="A22" s="353" t="s">
        <v>59</v>
      </c>
      <c r="B22" s="470" t="s">
        <v>217</v>
      </c>
      <c r="C22" s="475"/>
      <c r="D22" s="476"/>
      <c r="E22" s="437"/>
      <c r="F22" s="17" t="s">
        <v>890</v>
      </c>
      <c r="G22" s="435"/>
    </row>
    <row r="23" spans="1:7" ht="24.75" customHeight="1">
      <c r="A23" s="353" t="s">
        <v>59</v>
      </c>
      <c r="B23" s="478" t="s">
        <v>62</v>
      </c>
      <c r="C23" s="478"/>
      <c r="D23" s="478"/>
      <c r="E23" s="74"/>
      <c r="F23" s="73"/>
      <c r="G23" s="13"/>
    </row>
    <row r="24" spans="1:7"/>
    <row r="25" spans="1:7">
      <c r="A25" s="353" t="s">
        <v>60</v>
      </c>
      <c r="B25" s="503" t="s">
        <v>406</v>
      </c>
      <c r="C25" s="483"/>
      <c r="D25" s="483"/>
      <c r="E25" s="483"/>
      <c r="F25" s="281"/>
    </row>
    <row r="26" spans="1:7" ht="22.5">
      <c r="A26" s="353" t="s">
        <v>60</v>
      </c>
      <c r="B26" s="347"/>
      <c r="C26" s="83" t="s">
        <v>407</v>
      </c>
      <c r="D26" s="83" t="s">
        <v>408</v>
      </c>
      <c r="E26" s="83" t="s">
        <v>409</v>
      </c>
      <c r="F26" s="83" t="s">
        <v>410</v>
      </c>
      <c r="G26" s="83" t="s">
        <v>411</v>
      </c>
    </row>
    <row r="27" spans="1:7">
      <c r="A27" s="353" t="s">
        <v>60</v>
      </c>
      <c r="B27" s="293" t="s">
        <v>412</v>
      </c>
      <c r="C27" s="17" t="s">
        <v>889</v>
      </c>
      <c r="D27" s="17"/>
      <c r="E27" s="17"/>
      <c r="F27" s="17"/>
      <c r="G27" s="17"/>
    </row>
    <row r="28" spans="1:7">
      <c r="A28" s="353" t="s">
        <v>60</v>
      </c>
      <c r="B28" s="293" t="s">
        <v>413</v>
      </c>
      <c r="C28" s="17" t="s">
        <v>889</v>
      </c>
      <c r="D28" s="17"/>
      <c r="E28" s="17"/>
      <c r="F28" s="17"/>
      <c r="G28" s="17"/>
    </row>
    <row r="29" spans="1:7" ht="25.5">
      <c r="A29" s="353" t="s">
        <v>60</v>
      </c>
      <c r="B29" s="293" t="s">
        <v>414</v>
      </c>
      <c r="C29" s="17" t="s">
        <v>889</v>
      </c>
      <c r="D29" s="17"/>
      <c r="E29" s="17"/>
      <c r="F29" s="17"/>
      <c r="G29" s="17"/>
    </row>
    <row r="30" spans="1:7">
      <c r="A30" s="353" t="s">
        <v>60</v>
      </c>
      <c r="B30" s="293" t="s">
        <v>818</v>
      </c>
      <c r="C30" s="17"/>
      <c r="D30" s="17"/>
      <c r="E30" s="17"/>
      <c r="F30" s="17"/>
      <c r="G30" s="17" t="s">
        <v>889</v>
      </c>
    </row>
    <row r="31" spans="1:7">
      <c r="A31" s="353" t="s">
        <v>60</v>
      </c>
      <c r="B31" s="293" t="s">
        <v>816</v>
      </c>
      <c r="C31" s="17"/>
      <c r="D31" s="17"/>
      <c r="E31" s="17"/>
      <c r="F31" s="17" t="s">
        <v>889</v>
      </c>
      <c r="G31" s="17"/>
    </row>
    <row r="32" spans="1:7" ht="40.5" customHeight="1">
      <c r="A32" s="353" t="s">
        <v>60</v>
      </c>
      <c r="B32" s="293" t="s">
        <v>415</v>
      </c>
      <c r="C32" s="17"/>
      <c r="D32" s="17"/>
      <c r="E32" s="17"/>
      <c r="F32" s="17"/>
      <c r="G32" s="17" t="s">
        <v>889</v>
      </c>
    </row>
    <row r="33" spans="1:7"/>
    <row r="34" spans="1:7" ht="27" customHeight="1">
      <c r="A34" s="353" t="s">
        <v>65</v>
      </c>
      <c r="B34" s="478" t="s">
        <v>63</v>
      </c>
      <c r="C34" s="478"/>
      <c r="D34" s="478"/>
      <c r="E34" s="436"/>
      <c r="F34" s="375"/>
      <c r="G34" s="13"/>
    </row>
    <row r="35" spans="1:7"/>
    <row r="36" spans="1:7" ht="26.25" customHeight="1">
      <c r="A36" s="353" t="s">
        <v>66</v>
      </c>
      <c r="B36" s="478" t="s">
        <v>64</v>
      </c>
      <c r="C36" s="478"/>
      <c r="D36" s="478"/>
      <c r="E36" s="436" t="s">
        <v>1004</v>
      </c>
      <c r="F36" s="375"/>
      <c r="G36" s="13"/>
    </row>
    <row r="37" spans="1:7"/>
    <row r="38" spans="1:7" ht="12.75" customHeight="1">
      <c r="A38" s="353" t="s">
        <v>67</v>
      </c>
      <c r="B38" s="479" t="s">
        <v>1005</v>
      </c>
      <c r="C38" s="499"/>
      <c r="D38" s="499"/>
      <c r="E38" s="499"/>
      <c r="F38" s="499"/>
      <c r="G38" s="504"/>
    </row>
    <row r="39" spans="1:7">
      <c r="A39" s="353"/>
      <c r="B39" s="505"/>
      <c r="C39" s="506"/>
      <c r="D39" s="506"/>
      <c r="E39" s="506"/>
      <c r="F39" s="506"/>
      <c r="G39" s="507"/>
    </row>
    <row r="40" spans="1:7" ht="12.75" customHeight="1">
      <c r="B40" s="387" t="s">
        <v>1009</v>
      </c>
    </row>
    <row r="41" spans="1:7" ht="37.5" customHeight="1">
      <c r="A41" s="353" t="s">
        <v>69</v>
      </c>
      <c r="B41" s="506" t="s">
        <v>68</v>
      </c>
      <c r="C41" s="506"/>
      <c r="D41" s="506"/>
      <c r="E41" s="506"/>
      <c r="F41" s="506"/>
      <c r="G41" s="506"/>
    </row>
    <row r="42" spans="1:7" ht="22.5">
      <c r="A42" s="353" t="s">
        <v>69</v>
      </c>
      <c r="B42" s="347"/>
      <c r="C42" s="162" t="s">
        <v>416</v>
      </c>
      <c r="D42" s="162" t="s">
        <v>417</v>
      </c>
      <c r="E42" s="162" t="s">
        <v>418</v>
      </c>
      <c r="F42" s="162" t="s">
        <v>419</v>
      </c>
      <c r="G42" s="162" t="s">
        <v>420</v>
      </c>
    </row>
    <row r="43" spans="1:7">
      <c r="A43" s="353" t="s">
        <v>69</v>
      </c>
      <c r="B43" s="337" t="s">
        <v>214</v>
      </c>
      <c r="C43" s="84">
        <v>41456</v>
      </c>
      <c r="D43" s="84"/>
      <c r="E43" s="84"/>
      <c r="F43" s="84"/>
      <c r="G43" s="67" t="s">
        <v>889</v>
      </c>
    </row>
    <row r="44" spans="1:7">
      <c r="A44" s="353" t="s">
        <v>69</v>
      </c>
      <c r="B44" s="337" t="s">
        <v>61</v>
      </c>
      <c r="C44" s="84"/>
      <c r="D44" s="84"/>
      <c r="E44" s="84"/>
      <c r="F44" s="84"/>
      <c r="G44" s="67"/>
    </row>
    <row r="45" spans="1:7">
      <c r="A45" s="353" t="s">
        <v>69</v>
      </c>
      <c r="B45" s="337" t="s">
        <v>215</v>
      </c>
      <c r="C45" s="84">
        <v>41579</v>
      </c>
      <c r="D45" s="84"/>
      <c r="E45" s="84"/>
      <c r="F45" s="84"/>
      <c r="G45" s="67" t="s">
        <v>889</v>
      </c>
    </row>
    <row r="46" spans="1:7">
      <c r="A46" s="353" t="s">
        <v>69</v>
      </c>
      <c r="B46" s="337" t="s">
        <v>216</v>
      </c>
      <c r="C46" s="84">
        <v>41365</v>
      </c>
      <c r="D46" s="84"/>
      <c r="E46" s="84"/>
      <c r="F46" s="84"/>
      <c r="G46" s="67" t="s">
        <v>889</v>
      </c>
    </row>
    <row r="47" spans="1:7"/>
    <row r="48" spans="1:7" ht="12.75" customHeight="1">
      <c r="A48" s="353" t="s">
        <v>70</v>
      </c>
      <c r="B48" s="283"/>
      <c r="C48" s="284"/>
      <c r="D48" s="285"/>
      <c r="E48" s="17" t="s">
        <v>422</v>
      </c>
      <c r="F48" s="17" t="s">
        <v>423</v>
      </c>
      <c r="G48" s="80"/>
    </row>
    <row r="49" spans="1:7" ht="26.25" customHeight="1">
      <c r="A49" s="353" t="s">
        <v>70</v>
      </c>
      <c r="B49" s="470" t="s">
        <v>51</v>
      </c>
      <c r="C49" s="475"/>
      <c r="D49" s="476"/>
      <c r="E49" s="17"/>
      <c r="F49" s="17" t="s">
        <v>890</v>
      </c>
      <c r="G49" s="28"/>
    </row>
    <row r="50" spans="1:7">
      <c r="B50" s="383"/>
      <c r="C50" s="383"/>
      <c r="D50" s="383"/>
      <c r="E50" s="73"/>
      <c r="F50" s="73"/>
    </row>
    <row r="51" spans="1:7" ht="12.75" customHeight="1">
      <c r="A51" s="353" t="s">
        <v>71</v>
      </c>
      <c r="B51" s="479" t="s">
        <v>1006</v>
      </c>
      <c r="C51" s="499"/>
      <c r="D51" s="499"/>
      <c r="E51" s="499"/>
      <c r="F51" s="499"/>
      <c r="G51" s="504"/>
    </row>
    <row r="52" spans="1:7">
      <c r="A52" s="353"/>
      <c r="B52" s="505"/>
      <c r="C52" s="506"/>
      <c r="D52" s="506"/>
      <c r="E52" s="506"/>
      <c r="F52" s="506"/>
      <c r="G52" s="507"/>
    </row>
    <row r="53" spans="1:7" ht="43.5" customHeight="1">
      <c r="B53" s="438" t="s">
        <v>1010</v>
      </c>
      <c r="C53" s="438"/>
      <c r="D53" s="438"/>
      <c r="E53" s="438"/>
      <c r="F53" s="438"/>
      <c r="G53" s="438"/>
    </row>
    <row r="54" spans="1:7" ht="15.75">
      <c r="B54" s="19" t="s">
        <v>72</v>
      </c>
      <c r="C54" s="166"/>
    </row>
    <row r="55" spans="1:7" ht="27.75" customHeight="1">
      <c r="A55" s="353" t="s">
        <v>73</v>
      </c>
      <c r="B55" s="478" t="s">
        <v>74</v>
      </c>
      <c r="C55" s="478"/>
      <c r="D55" s="478"/>
      <c r="E55" s="436" t="s">
        <v>1007</v>
      </c>
      <c r="G55" s="13"/>
    </row>
    <row r="56" spans="1:7"/>
    <row r="57" spans="1:7">
      <c r="A57" s="353" t="s">
        <v>721</v>
      </c>
      <c r="B57" s="283"/>
      <c r="C57" s="284"/>
      <c r="D57" s="285"/>
      <c r="E57" s="17" t="s">
        <v>52</v>
      </c>
      <c r="F57" s="17" t="s">
        <v>75</v>
      </c>
    </row>
    <row r="58" spans="1:7" ht="26.25" customHeight="1">
      <c r="A58" s="353" t="s">
        <v>721</v>
      </c>
      <c r="B58" s="470" t="s">
        <v>720</v>
      </c>
      <c r="C58" s="475"/>
      <c r="D58" s="476"/>
      <c r="E58" s="17"/>
      <c r="F58" s="17"/>
    </row>
    <row r="59" spans="1:7"/>
    <row r="60" spans="1:7">
      <c r="A60" s="353" t="s">
        <v>723</v>
      </c>
      <c r="B60" s="283"/>
      <c r="C60" s="284"/>
      <c r="D60" s="285"/>
      <c r="E60" s="17" t="s">
        <v>52</v>
      </c>
      <c r="F60" s="17" t="s">
        <v>75</v>
      </c>
    </row>
    <row r="61" spans="1:7" ht="27" customHeight="1">
      <c r="A61" s="353" t="s">
        <v>723</v>
      </c>
      <c r="B61" s="470" t="s">
        <v>722</v>
      </c>
      <c r="C61" s="475"/>
      <c r="D61" s="476"/>
      <c r="E61" s="17"/>
      <c r="F61" s="17"/>
    </row>
    <row r="62" spans="1:7">
      <c r="B62" s="267"/>
      <c r="C62" s="267"/>
      <c r="D62" s="267"/>
      <c r="E62" s="267"/>
      <c r="F62" s="267"/>
      <c r="G62" s="267"/>
    </row>
    <row r="63" spans="1:7" ht="27.75" customHeight="1">
      <c r="A63" s="353" t="s">
        <v>724</v>
      </c>
      <c r="B63" s="478" t="s">
        <v>53</v>
      </c>
      <c r="C63" s="478"/>
      <c r="D63" s="478"/>
      <c r="E63" s="439"/>
      <c r="F63" s="322"/>
      <c r="G63" s="13"/>
    </row>
    <row r="64" spans="1:7">
      <c r="A64" s="353"/>
      <c r="B64" s="322"/>
      <c r="C64" s="322"/>
      <c r="D64" s="322"/>
      <c r="E64" s="322"/>
      <c r="F64" s="322"/>
      <c r="G64" s="13"/>
    </row>
    <row r="65" spans="1:7" ht="26.25" customHeight="1">
      <c r="A65" s="353" t="s">
        <v>725</v>
      </c>
      <c r="B65" s="478" t="s">
        <v>726</v>
      </c>
      <c r="C65" s="478"/>
      <c r="D65" s="478"/>
      <c r="E65" s="436">
        <v>32</v>
      </c>
      <c r="F65" s="322"/>
      <c r="G65" s="13"/>
    </row>
    <row r="66" spans="1:7">
      <c r="A66" s="353"/>
      <c r="B66" s="322"/>
      <c r="C66" s="322"/>
      <c r="D66" s="322"/>
      <c r="E66" s="322"/>
      <c r="F66" s="322"/>
      <c r="G66" s="13"/>
    </row>
    <row r="67" spans="1:7" ht="12.75" customHeight="1">
      <c r="A67" s="353" t="s">
        <v>727</v>
      </c>
      <c r="B67" s="479" t="s">
        <v>1011</v>
      </c>
      <c r="C67" s="499"/>
      <c r="D67" s="499"/>
      <c r="E67" s="499"/>
      <c r="F67" s="499"/>
      <c r="G67" s="504"/>
    </row>
    <row r="68" spans="1:7">
      <c r="A68" s="353"/>
      <c r="B68" s="505"/>
      <c r="C68" s="506"/>
      <c r="D68" s="506"/>
      <c r="E68" s="506"/>
      <c r="F68" s="506"/>
      <c r="G68" s="507"/>
    </row>
    <row r="69" spans="1:7" ht="27.75" customHeight="1">
      <c r="B69" s="438" t="s">
        <v>1008</v>
      </c>
      <c r="C69" s="438"/>
      <c r="D69" s="438"/>
      <c r="E69" s="438"/>
      <c r="F69" s="438"/>
      <c r="G69" s="438"/>
    </row>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uler="0" zoomScaleNormal="100" workbookViewId="0">
      <selection sqref="A1:C1"/>
    </sheetView>
  </sheetViews>
  <sheetFormatPr defaultColWidth="0" defaultRowHeight="12.75" zeroHeight="1"/>
  <cols>
    <col min="1" max="1" width="4.42578125" style="295" customWidth="1"/>
    <col min="2" max="2" width="66.28515625" style="349" customWidth="1"/>
    <col min="3" max="3" width="12.7109375" style="349" customWidth="1"/>
    <col min="4" max="4" width="9.140625" customWidth="1"/>
  </cols>
  <sheetData>
    <row r="1" spans="1:3" ht="18">
      <c r="A1" s="459" t="s">
        <v>701</v>
      </c>
      <c r="B1" s="459"/>
      <c r="C1" s="459"/>
    </row>
    <row r="2" spans="1:3" ht="28.5" customHeight="1">
      <c r="A2" s="353" t="s">
        <v>564</v>
      </c>
      <c r="B2" s="508" t="s">
        <v>702</v>
      </c>
      <c r="C2" s="509"/>
    </row>
    <row r="3" spans="1:3">
      <c r="A3" s="353" t="s">
        <v>564</v>
      </c>
      <c r="B3" s="337" t="s">
        <v>703</v>
      </c>
      <c r="C3" s="61" t="s">
        <v>889</v>
      </c>
    </row>
    <row r="4" spans="1:3">
      <c r="A4" s="353" t="s">
        <v>564</v>
      </c>
      <c r="B4" s="155" t="s">
        <v>385</v>
      </c>
      <c r="C4" s="61" t="s">
        <v>889</v>
      </c>
    </row>
    <row r="5" spans="1:3">
      <c r="A5" s="353" t="s">
        <v>564</v>
      </c>
      <c r="B5" s="337" t="s">
        <v>704</v>
      </c>
      <c r="C5" s="61" t="s">
        <v>889</v>
      </c>
    </row>
    <row r="6" spans="1:3">
      <c r="A6" s="353" t="s">
        <v>564</v>
      </c>
      <c r="B6" s="337" t="s">
        <v>705</v>
      </c>
      <c r="C6" s="61" t="s">
        <v>889</v>
      </c>
    </row>
    <row r="7" spans="1:3">
      <c r="A7" s="353" t="s">
        <v>564</v>
      </c>
      <c r="B7" s="337" t="s">
        <v>706</v>
      </c>
      <c r="C7" s="61" t="s">
        <v>889</v>
      </c>
    </row>
    <row r="8" spans="1:3">
      <c r="A8" s="353" t="s">
        <v>564</v>
      </c>
      <c r="B8" s="337" t="s">
        <v>707</v>
      </c>
      <c r="C8" s="61" t="s">
        <v>889</v>
      </c>
    </row>
    <row r="9" spans="1:3">
      <c r="A9" s="353" t="s">
        <v>564</v>
      </c>
      <c r="B9" s="337" t="s">
        <v>708</v>
      </c>
      <c r="C9" s="61" t="s">
        <v>889</v>
      </c>
    </row>
    <row r="10" spans="1:3">
      <c r="A10" s="353" t="s">
        <v>564</v>
      </c>
      <c r="B10" s="337" t="s">
        <v>31</v>
      </c>
      <c r="C10" s="61"/>
    </row>
    <row r="11" spans="1:3">
      <c r="A11" s="353" t="s">
        <v>564</v>
      </c>
      <c r="B11" s="337" t="s">
        <v>32</v>
      </c>
      <c r="C11" s="61"/>
    </row>
    <row r="12" spans="1:3">
      <c r="A12" s="353" t="s">
        <v>564</v>
      </c>
      <c r="B12" s="337" t="s">
        <v>33</v>
      </c>
      <c r="C12" s="61" t="s">
        <v>889</v>
      </c>
    </row>
    <row r="13" spans="1:3">
      <c r="A13" s="353" t="s">
        <v>564</v>
      </c>
      <c r="B13" s="337" t="s">
        <v>34</v>
      </c>
      <c r="C13" s="61" t="s">
        <v>889</v>
      </c>
    </row>
    <row r="14" spans="1:3">
      <c r="A14" s="353" t="s">
        <v>564</v>
      </c>
      <c r="B14" s="337" t="s">
        <v>35</v>
      </c>
      <c r="C14" s="61" t="s">
        <v>889</v>
      </c>
    </row>
    <row r="15" spans="1:3">
      <c r="A15" s="353" t="s">
        <v>564</v>
      </c>
      <c r="B15" s="337" t="s">
        <v>36</v>
      </c>
      <c r="C15" s="61" t="s">
        <v>889</v>
      </c>
    </row>
    <row r="16" spans="1:3">
      <c r="A16" s="353" t="s">
        <v>564</v>
      </c>
      <c r="B16" s="337" t="s">
        <v>37</v>
      </c>
      <c r="C16" s="61"/>
    </row>
    <row r="17" spans="1:3">
      <c r="A17" s="353" t="s">
        <v>564</v>
      </c>
      <c r="B17" s="337" t="s">
        <v>38</v>
      </c>
      <c r="C17" s="61" t="s">
        <v>889</v>
      </c>
    </row>
    <row r="18" spans="1:3">
      <c r="A18" s="353" t="s">
        <v>564</v>
      </c>
      <c r="B18" s="337" t="s">
        <v>39</v>
      </c>
      <c r="C18" s="61" t="s">
        <v>889</v>
      </c>
    </row>
    <row r="19" spans="1:3">
      <c r="A19" s="353" t="s">
        <v>564</v>
      </c>
      <c r="B19" s="337" t="s">
        <v>40</v>
      </c>
      <c r="C19" s="61" t="s">
        <v>889</v>
      </c>
    </row>
    <row r="20" spans="1:3">
      <c r="A20" s="353" t="s">
        <v>564</v>
      </c>
      <c r="B20" s="62" t="s">
        <v>41</v>
      </c>
      <c r="C20" s="61"/>
    </row>
    <row r="21" spans="1:3">
      <c r="B21" s="328"/>
      <c r="C21" s="312"/>
    </row>
    <row r="22" spans="1:3">
      <c r="B22" s="267"/>
      <c r="C22" s="267"/>
    </row>
    <row r="23" spans="1:3">
      <c r="A23" s="353" t="s">
        <v>565</v>
      </c>
      <c r="B23" s="1" t="s">
        <v>652</v>
      </c>
    </row>
    <row r="24" spans="1:3"/>
    <row r="25" spans="1:3" ht="24.75" customHeight="1">
      <c r="A25" s="334" t="s">
        <v>566</v>
      </c>
      <c r="B25" s="322" t="s">
        <v>42</v>
      </c>
      <c r="C25" s="322"/>
    </row>
    <row r="26" spans="1:3">
      <c r="A26" s="334" t="s">
        <v>566</v>
      </c>
      <c r="B26" s="337" t="s">
        <v>43</v>
      </c>
      <c r="C26" s="61"/>
    </row>
    <row r="27" spans="1:3">
      <c r="A27" s="334" t="s">
        <v>566</v>
      </c>
      <c r="B27" s="337" t="s">
        <v>44</v>
      </c>
      <c r="C27" s="61" t="s">
        <v>889</v>
      </c>
    </row>
    <row r="28" spans="1:3">
      <c r="A28" s="334" t="s">
        <v>566</v>
      </c>
      <c r="B28" s="337" t="s">
        <v>45</v>
      </c>
      <c r="C28" s="61" t="s">
        <v>889</v>
      </c>
    </row>
    <row r="29" spans="1:3">
      <c r="A29" s="334" t="s">
        <v>566</v>
      </c>
      <c r="B29" s="337" t="s">
        <v>46</v>
      </c>
      <c r="C29" s="61" t="s">
        <v>889</v>
      </c>
    </row>
    <row r="30" spans="1:3">
      <c r="A30" s="334" t="s">
        <v>566</v>
      </c>
      <c r="B30" s="337" t="s">
        <v>805</v>
      </c>
      <c r="C30" s="61"/>
    </row>
    <row r="31" spans="1:3">
      <c r="A31" s="334" t="s">
        <v>566</v>
      </c>
      <c r="B31" s="337" t="s">
        <v>47</v>
      </c>
      <c r="C31" s="61" t="s">
        <v>889</v>
      </c>
    </row>
    <row r="32" spans="1:3">
      <c r="A32" s="334" t="s">
        <v>566</v>
      </c>
      <c r="B32" s="337" t="s">
        <v>801</v>
      </c>
      <c r="C32" s="61" t="s">
        <v>889</v>
      </c>
    </row>
    <row r="33" spans="1:3">
      <c r="A33" s="334" t="s">
        <v>566</v>
      </c>
      <c r="B33" s="337" t="s">
        <v>48</v>
      </c>
      <c r="C33" s="61"/>
    </row>
    <row r="34" spans="1:3">
      <c r="A34" s="334" t="s">
        <v>566</v>
      </c>
      <c r="B34" s="337" t="s">
        <v>49</v>
      </c>
      <c r="C34" s="61" t="s">
        <v>889</v>
      </c>
    </row>
    <row r="35" spans="1:3">
      <c r="A35" s="334" t="s">
        <v>566</v>
      </c>
      <c r="B35" s="337" t="s">
        <v>50</v>
      </c>
      <c r="C35" s="61" t="s">
        <v>889</v>
      </c>
    </row>
    <row r="36" spans="1:3">
      <c r="A36" s="334" t="s">
        <v>566</v>
      </c>
      <c r="B36" s="62" t="s">
        <v>188</v>
      </c>
      <c r="C36" s="61"/>
    </row>
    <row r="37" spans="1:3">
      <c r="B37" s="329"/>
      <c r="C37" s="330"/>
    </row>
    <row r="38" spans="1:3"/>
    <row r="39" spans="1:3" ht="28.5">
      <c r="B39" s="201" t="s">
        <v>572</v>
      </c>
    </row>
    <row r="40" spans="1:3"/>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uler="0" zoomScaleNormal="100" workbookViewId="0">
      <selection activeCell="E17" sqref="E17"/>
    </sheetView>
  </sheetViews>
  <sheetFormatPr defaultColWidth="0" defaultRowHeight="12.75" zeroHeight="1"/>
  <cols>
    <col min="1" max="1" width="3.85546875" style="295" customWidth="1"/>
    <col min="2" max="2" width="76" style="349" customWidth="1"/>
    <col min="3" max="3" width="4.7109375" style="349" customWidth="1"/>
    <col min="4" max="4" width="10.7109375" style="349" customWidth="1"/>
    <col min="5" max="6" width="16.7109375" style="349" customWidth="1"/>
    <col min="7" max="7" width="9.140625" style="349" customWidth="1"/>
    <col min="8" max="8" width="0.7109375" customWidth="1"/>
  </cols>
  <sheetData>
    <row r="1" spans="1:6" ht="18">
      <c r="A1" s="459" t="s">
        <v>728</v>
      </c>
      <c r="B1" s="459"/>
      <c r="C1" s="459"/>
      <c r="D1" s="459"/>
      <c r="E1" s="514"/>
      <c r="F1" s="514"/>
    </row>
    <row r="2" spans="1:6" ht="8.25" customHeight="1">
      <c r="A2" s="515"/>
      <c r="B2" s="514"/>
      <c r="C2" s="514"/>
      <c r="D2" s="514"/>
      <c r="E2" s="514"/>
      <c r="F2" s="514"/>
    </row>
    <row r="3" spans="1:6" ht="28.5" customHeight="1">
      <c r="A3" s="353" t="s">
        <v>279</v>
      </c>
      <c r="B3" s="510" t="s">
        <v>847</v>
      </c>
      <c r="C3" s="510"/>
      <c r="D3" s="510"/>
      <c r="E3" s="331"/>
      <c r="F3" s="331"/>
    </row>
    <row r="4" spans="1:6" ht="37.5" customHeight="1">
      <c r="A4" s="353" t="s">
        <v>279</v>
      </c>
      <c r="B4" s="310"/>
      <c r="C4" s="312"/>
      <c r="D4" s="312"/>
      <c r="E4" s="440" t="s">
        <v>506</v>
      </c>
      <c r="F4" s="89" t="s">
        <v>200</v>
      </c>
    </row>
    <row r="5" spans="1:6" ht="39.75" customHeight="1">
      <c r="A5" s="353" t="s">
        <v>279</v>
      </c>
      <c r="B5" s="170" t="s">
        <v>386</v>
      </c>
      <c r="C5" s="316"/>
      <c r="D5" s="316"/>
      <c r="E5" s="86">
        <v>0.35</v>
      </c>
      <c r="F5" s="87">
        <v>0.32</v>
      </c>
    </row>
    <row r="6" spans="1:6" ht="12.75" customHeight="1">
      <c r="A6" s="353" t="s">
        <v>279</v>
      </c>
      <c r="B6" s="473" t="s">
        <v>729</v>
      </c>
      <c r="C6" s="312"/>
      <c r="D6" s="312"/>
      <c r="E6" s="12"/>
      <c r="F6" s="87">
        <v>0.17</v>
      </c>
    </row>
    <row r="7" spans="1:6" ht="12.75" customHeight="1">
      <c r="A7" s="353" t="s">
        <v>279</v>
      </c>
      <c r="B7" s="473" t="s">
        <v>730</v>
      </c>
      <c r="C7" s="312"/>
      <c r="D7" s="312"/>
      <c r="E7" s="12"/>
      <c r="F7" s="87">
        <v>0.2</v>
      </c>
    </row>
    <row r="8" spans="1:6" ht="24.75" customHeight="1">
      <c r="A8" s="353" t="s">
        <v>279</v>
      </c>
      <c r="B8" s="473" t="s">
        <v>731</v>
      </c>
      <c r="C8" s="312"/>
      <c r="D8" s="312"/>
      <c r="E8" s="12">
        <v>0.92</v>
      </c>
      <c r="F8" s="87">
        <v>0.37</v>
      </c>
    </row>
    <row r="9" spans="1:6" ht="12.75" customHeight="1">
      <c r="A9" s="353" t="s">
        <v>279</v>
      </c>
      <c r="B9" s="473" t="s">
        <v>732</v>
      </c>
      <c r="C9" s="312"/>
      <c r="D9" s="312"/>
      <c r="E9" s="12">
        <v>0.08</v>
      </c>
      <c r="F9" s="87">
        <v>0.63</v>
      </c>
    </row>
    <row r="10" spans="1:6" ht="12.75" customHeight="1">
      <c r="A10" s="353" t="s">
        <v>279</v>
      </c>
      <c r="B10" s="473" t="s">
        <v>733</v>
      </c>
      <c r="C10" s="312"/>
      <c r="D10" s="312"/>
      <c r="E10" s="12"/>
      <c r="F10" s="87">
        <v>0.04</v>
      </c>
    </row>
    <row r="11" spans="1:6" ht="12.75" customHeight="1">
      <c r="A11" s="353" t="s">
        <v>279</v>
      </c>
      <c r="B11" s="473" t="s">
        <v>734</v>
      </c>
      <c r="C11" s="312"/>
      <c r="D11" s="312"/>
      <c r="E11" s="88">
        <v>18</v>
      </c>
      <c r="F11" s="88">
        <v>20</v>
      </c>
    </row>
    <row r="12" spans="1:6" ht="12.75" customHeight="1">
      <c r="A12" s="353" t="s">
        <v>279</v>
      </c>
      <c r="B12" s="473" t="s">
        <v>735</v>
      </c>
      <c r="C12" s="312"/>
      <c r="D12" s="312"/>
      <c r="E12" s="88">
        <v>18</v>
      </c>
      <c r="F12" s="88">
        <v>22</v>
      </c>
    </row>
    <row r="13" spans="1:6" ht="9.75" customHeight="1"/>
    <row r="14" spans="1:6" ht="12.75" customHeight="1">
      <c r="A14" s="353" t="s">
        <v>278</v>
      </c>
      <c r="B14" s="322" t="s">
        <v>507</v>
      </c>
      <c r="C14" s="163"/>
      <c r="D14" s="163"/>
      <c r="E14" s="335"/>
      <c r="F14" s="335"/>
    </row>
    <row r="15" spans="1:6">
      <c r="A15" s="353" t="s">
        <v>278</v>
      </c>
      <c r="B15" s="214" t="s">
        <v>502</v>
      </c>
      <c r="C15" s="67" t="s">
        <v>890</v>
      </c>
      <c r="D15" s="268"/>
      <c r="E15" s="335"/>
      <c r="F15" s="335"/>
    </row>
    <row r="16" spans="1:6">
      <c r="A16" s="353" t="s">
        <v>278</v>
      </c>
      <c r="B16" s="293" t="s">
        <v>736</v>
      </c>
      <c r="C16" s="67" t="s">
        <v>890</v>
      </c>
    </row>
    <row r="17" spans="1:3">
      <c r="A17" s="353" t="s">
        <v>278</v>
      </c>
      <c r="B17" s="293" t="s">
        <v>737</v>
      </c>
      <c r="C17" s="67" t="s">
        <v>890</v>
      </c>
    </row>
    <row r="18" spans="1:3">
      <c r="A18" s="353" t="s">
        <v>278</v>
      </c>
      <c r="B18" s="293" t="s">
        <v>250</v>
      </c>
      <c r="C18" s="67" t="s">
        <v>890</v>
      </c>
    </row>
    <row r="19" spans="1:3">
      <c r="A19" s="353" t="s">
        <v>278</v>
      </c>
      <c r="B19" s="293" t="s">
        <v>251</v>
      </c>
      <c r="C19" s="67" t="s">
        <v>890</v>
      </c>
    </row>
    <row r="20" spans="1:3">
      <c r="A20" s="353" t="s">
        <v>278</v>
      </c>
      <c r="B20" s="196" t="s">
        <v>503</v>
      </c>
      <c r="C20" s="67" t="s">
        <v>890</v>
      </c>
    </row>
    <row r="21" spans="1:3">
      <c r="A21" s="353" t="s">
        <v>278</v>
      </c>
      <c r="B21" s="293" t="s">
        <v>252</v>
      </c>
      <c r="C21" s="67" t="s">
        <v>890</v>
      </c>
    </row>
    <row r="22" spans="1:3">
      <c r="A22" s="353" t="s">
        <v>278</v>
      </c>
      <c r="B22" s="293" t="s">
        <v>253</v>
      </c>
      <c r="C22" s="67" t="s">
        <v>890</v>
      </c>
    </row>
    <row r="23" spans="1:3">
      <c r="A23" s="353" t="s">
        <v>278</v>
      </c>
      <c r="B23" s="293" t="s">
        <v>254</v>
      </c>
      <c r="C23" s="67" t="s">
        <v>890</v>
      </c>
    </row>
    <row r="24" spans="1:3">
      <c r="A24" s="353" t="s">
        <v>278</v>
      </c>
      <c r="B24" s="292" t="s">
        <v>504</v>
      </c>
      <c r="C24" s="67"/>
    </row>
    <row r="25" spans="1:3">
      <c r="A25" s="353" t="s">
        <v>278</v>
      </c>
      <c r="B25" s="293" t="s">
        <v>255</v>
      </c>
      <c r="C25" s="67" t="s">
        <v>890</v>
      </c>
    </row>
    <row r="26" spans="1:3">
      <c r="A26" s="353" t="s">
        <v>278</v>
      </c>
      <c r="B26" s="293" t="s">
        <v>256</v>
      </c>
      <c r="C26" s="441" t="s">
        <v>890</v>
      </c>
    </row>
    <row r="27" spans="1:3">
      <c r="A27" s="353" t="s">
        <v>278</v>
      </c>
      <c r="B27" s="293" t="s">
        <v>257</v>
      </c>
      <c r="C27" s="67"/>
    </row>
    <row r="28" spans="1:3">
      <c r="A28" s="353" t="s">
        <v>278</v>
      </c>
      <c r="B28" s="293" t="s">
        <v>258</v>
      </c>
      <c r="C28" s="67" t="s">
        <v>890</v>
      </c>
    </row>
    <row r="29" spans="1:3">
      <c r="A29" s="353" t="s">
        <v>278</v>
      </c>
      <c r="B29" s="293" t="s">
        <v>259</v>
      </c>
      <c r="C29" s="67" t="s">
        <v>890</v>
      </c>
    </row>
    <row r="30" spans="1:3">
      <c r="A30" s="353" t="s">
        <v>278</v>
      </c>
      <c r="B30" s="293" t="s">
        <v>260</v>
      </c>
      <c r="C30" s="67" t="s">
        <v>890</v>
      </c>
    </row>
    <row r="31" spans="1:3">
      <c r="A31" s="353" t="s">
        <v>278</v>
      </c>
      <c r="B31" s="293" t="s">
        <v>261</v>
      </c>
      <c r="C31" s="67" t="s">
        <v>890</v>
      </c>
    </row>
    <row r="32" spans="1:3">
      <c r="A32" s="353" t="s">
        <v>278</v>
      </c>
      <c r="B32" s="293" t="s">
        <v>262</v>
      </c>
      <c r="C32" s="67"/>
    </row>
    <row r="33" spans="1:8">
      <c r="A33" s="353" t="s">
        <v>278</v>
      </c>
      <c r="B33" s="293" t="s">
        <v>263</v>
      </c>
      <c r="C33" s="67" t="s">
        <v>890</v>
      </c>
    </row>
    <row r="34" spans="1:8">
      <c r="A34" s="353" t="s">
        <v>278</v>
      </c>
      <c r="B34" s="293" t="s">
        <v>264</v>
      </c>
      <c r="C34" s="67" t="s">
        <v>890</v>
      </c>
    </row>
    <row r="35" spans="1:8">
      <c r="A35" s="353" t="s">
        <v>278</v>
      </c>
      <c r="B35" s="293" t="s">
        <v>265</v>
      </c>
      <c r="C35" s="67" t="s">
        <v>890</v>
      </c>
    </row>
    <row r="36" spans="1:8" ht="9" customHeight="1"/>
    <row r="37" spans="1:8" ht="12.75" customHeight="1">
      <c r="A37" s="353" t="s">
        <v>277</v>
      </c>
      <c r="B37" s="307" t="s">
        <v>653</v>
      </c>
      <c r="C37" s="506"/>
      <c r="D37" s="506"/>
      <c r="E37" s="442"/>
      <c r="F37" s="443"/>
      <c r="G37" s="145"/>
    </row>
    <row r="38" spans="1:8" s="90" customFormat="1" ht="25.5" customHeight="1">
      <c r="A38" s="353" t="s">
        <v>277</v>
      </c>
      <c r="B38" s="91"/>
      <c r="C38" s="397" t="s">
        <v>511</v>
      </c>
      <c r="D38" s="397"/>
      <c r="E38" s="92" t="s">
        <v>513</v>
      </c>
      <c r="F38" s="332" t="s">
        <v>512</v>
      </c>
      <c r="G38" s="333"/>
      <c r="H38" s="93"/>
    </row>
    <row r="39" spans="1:8">
      <c r="A39" s="353" t="s">
        <v>277</v>
      </c>
      <c r="B39" s="57" t="s">
        <v>508</v>
      </c>
      <c r="C39" s="511" t="s">
        <v>890</v>
      </c>
      <c r="D39" s="512"/>
      <c r="E39" s="441"/>
      <c r="F39" s="269"/>
      <c r="G39" s="270"/>
      <c r="H39" s="31"/>
    </row>
    <row r="40" spans="1:8">
      <c r="A40" s="353" t="s">
        <v>277</v>
      </c>
      <c r="B40" s="57" t="s">
        <v>509</v>
      </c>
      <c r="C40" s="511" t="s">
        <v>890</v>
      </c>
      <c r="D40" s="512"/>
      <c r="E40" s="441"/>
      <c r="F40" s="269"/>
      <c r="G40" s="270"/>
      <c r="H40" s="31"/>
    </row>
    <row r="41" spans="1:8">
      <c r="A41" s="353" t="s">
        <v>277</v>
      </c>
      <c r="B41" s="57" t="s">
        <v>510</v>
      </c>
      <c r="C41" s="511" t="s">
        <v>890</v>
      </c>
      <c r="D41" s="512"/>
      <c r="E41" s="441"/>
      <c r="F41" s="269"/>
      <c r="G41" s="270"/>
      <c r="H41" s="31"/>
    </row>
    <row r="42" spans="1:8" ht="9" customHeight="1"/>
    <row r="43" spans="1:8" ht="26.25" customHeight="1">
      <c r="A43" s="353" t="s">
        <v>276</v>
      </c>
      <c r="B43" s="322" t="s">
        <v>458</v>
      </c>
      <c r="C43" s="163"/>
      <c r="D43" s="163"/>
      <c r="E43" s="163"/>
      <c r="F43" s="163"/>
    </row>
    <row r="44" spans="1:8">
      <c r="A44" s="353" t="s">
        <v>276</v>
      </c>
      <c r="B44" s="293" t="s">
        <v>266</v>
      </c>
      <c r="C44" s="67" t="s">
        <v>890</v>
      </c>
    </row>
    <row r="45" spans="1:8">
      <c r="A45" s="353" t="s">
        <v>276</v>
      </c>
      <c r="B45" s="293" t="s">
        <v>267</v>
      </c>
      <c r="C45" s="67" t="s">
        <v>890</v>
      </c>
    </row>
    <row r="46" spans="1:8">
      <c r="A46" s="353" t="s">
        <v>276</v>
      </c>
      <c r="B46" s="293" t="s">
        <v>268</v>
      </c>
      <c r="C46" s="67" t="s">
        <v>890</v>
      </c>
    </row>
    <row r="47" spans="1:8">
      <c r="A47" s="353" t="s">
        <v>276</v>
      </c>
      <c r="B47" s="293" t="s">
        <v>269</v>
      </c>
      <c r="C47" s="67" t="s">
        <v>890</v>
      </c>
    </row>
    <row r="48" spans="1:8">
      <c r="A48" s="353" t="s">
        <v>276</v>
      </c>
      <c r="B48" s="293" t="s">
        <v>270</v>
      </c>
      <c r="C48" s="67" t="s">
        <v>890</v>
      </c>
    </row>
    <row r="49" spans="1:7" ht="27.75" customHeight="1">
      <c r="A49" s="353" t="s">
        <v>276</v>
      </c>
      <c r="B49" s="293" t="s">
        <v>271</v>
      </c>
      <c r="C49" s="67" t="s">
        <v>890</v>
      </c>
    </row>
    <row r="50" spans="1:7" ht="24.75" customHeight="1">
      <c r="A50" s="353" t="s">
        <v>276</v>
      </c>
      <c r="B50" s="293" t="s">
        <v>272</v>
      </c>
      <c r="C50" s="67"/>
    </row>
    <row r="51" spans="1:7">
      <c r="A51" s="353" t="s">
        <v>276</v>
      </c>
      <c r="B51" s="293" t="s">
        <v>273</v>
      </c>
      <c r="C51" s="67" t="s">
        <v>890</v>
      </c>
    </row>
    <row r="52" spans="1:7">
      <c r="A52" s="353" t="s">
        <v>276</v>
      </c>
      <c r="B52" s="293" t="s">
        <v>274</v>
      </c>
      <c r="C52" s="67" t="s">
        <v>890</v>
      </c>
    </row>
    <row r="53" spans="1:7">
      <c r="A53" s="353" t="s">
        <v>276</v>
      </c>
      <c r="B53" s="292" t="s">
        <v>128</v>
      </c>
      <c r="C53" s="67"/>
    </row>
    <row r="54" spans="1:7">
      <c r="A54" s="353" t="s">
        <v>276</v>
      </c>
      <c r="B54" s="292" t="s">
        <v>129</v>
      </c>
      <c r="C54" s="67"/>
    </row>
    <row r="55" spans="1:7" s="238" customFormat="1">
      <c r="A55" s="353"/>
      <c r="B55" s="449" t="s">
        <v>1012</v>
      </c>
      <c r="C55" s="441" t="s">
        <v>889</v>
      </c>
      <c r="D55" s="349"/>
      <c r="E55" s="349"/>
      <c r="F55" s="349"/>
      <c r="G55" s="349"/>
    </row>
    <row r="56" spans="1:7" s="238" customFormat="1">
      <c r="A56" s="353"/>
      <c r="B56" s="449" t="s">
        <v>1013</v>
      </c>
      <c r="C56" s="441" t="s">
        <v>889</v>
      </c>
      <c r="D56" s="349"/>
      <c r="E56" s="349"/>
      <c r="F56" s="349"/>
      <c r="G56" s="349"/>
    </row>
    <row r="57" spans="1:7" ht="15.75" customHeight="1">
      <c r="A57" s="353" t="s">
        <v>276</v>
      </c>
      <c r="B57" s="293" t="s">
        <v>275</v>
      </c>
      <c r="C57" s="67"/>
      <c r="D57" s="13"/>
    </row>
    <row r="58" spans="1:7" ht="13.5" customHeight="1">
      <c r="A58" s="353"/>
      <c r="B58" s="231"/>
      <c r="C58" s="232"/>
      <c r="D58" s="13"/>
    </row>
    <row r="59" spans="1:7" ht="3.75" customHeight="1">
      <c r="A59" s="353"/>
      <c r="B59" s="513"/>
      <c r="C59" s="513"/>
    </row>
    <row r="60" spans="1:7" ht="4.5" hidden="1" customHeight="1"/>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uler="0" zoomScaleNormal="100" workbookViewId="0">
      <selection activeCell="C6" sqref="C6"/>
    </sheetView>
  </sheetViews>
  <sheetFormatPr defaultColWidth="0" defaultRowHeight="12.75" zeroHeight="1"/>
  <cols>
    <col min="1" max="1" width="3.85546875" style="295" customWidth="1"/>
    <col min="2" max="2" width="85.42578125" style="349" customWidth="1"/>
    <col min="3" max="5" width="18.7109375" style="349" customWidth="1"/>
    <col min="6" max="6" width="0.7109375" customWidth="1"/>
  </cols>
  <sheetData>
    <row r="1" spans="1:5" ht="18">
      <c r="A1" s="459" t="s">
        <v>459</v>
      </c>
      <c r="B1" s="459"/>
      <c r="C1" s="459"/>
      <c r="D1" s="459"/>
      <c r="E1" s="459"/>
    </row>
    <row r="2" spans="1:5" ht="18">
      <c r="A2" s="355"/>
      <c r="B2" s="355"/>
      <c r="C2" s="355"/>
      <c r="D2" s="355"/>
      <c r="E2" s="355"/>
    </row>
    <row r="3" spans="1:5" s="177" customFormat="1">
      <c r="A3" s="169" t="s">
        <v>636</v>
      </c>
      <c r="B3" s="230" t="s">
        <v>121</v>
      </c>
      <c r="C3" s="230"/>
      <c r="D3" s="230"/>
      <c r="E3" s="230"/>
    </row>
    <row r="4" spans="1:5"/>
    <row r="5" spans="1:5" ht="27.75" customHeight="1">
      <c r="B5" s="322" t="s">
        <v>848</v>
      </c>
      <c r="C5" s="322"/>
      <c r="D5" s="322"/>
      <c r="E5" s="322"/>
    </row>
    <row r="6" spans="1:5" s="145" customFormat="1">
      <c r="A6" s="142"/>
      <c r="B6" s="296"/>
      <c r="C6" s="296"/>
      <c r="D6" s="296"/>
      <c r="E6" s="296"/>
    </row>
    <row r="7" spans="1:5" s="145" customFormat="1" ht="38.25" customHeight="1">
      <c r="A7" s="148"/>
      <c r="B7" s="516" t="s">
        <v>849</v>
      </c>
      <c r="C7" s="517"/>
      <c r="D7" s="517"/>
      <c r="E7" s="517"/>
    </row>
    <row r="8" spans="1:5" s="145" customFormat="1">
      <c r="A8" s="142"/>
      <c r="B8" s="327"/>
      <c r="C8" s="296"/>
      <c r="D8" s="70"/>
      <c r="E8" s="149"/>
    </row>
    <row r="9" spans="1:5">
      <c r="A9" s="353"/>
      <c r="B9" s="353"/>
      <c r="C9" s="353"/>
      <c r="D9" s="353"/>
      <c r="E9" s="353"/>
    </row>
    <row r="10" spans="1:5" ht="117" customHeight="1">
      <c r="A10" s="353" t="s">
        <v>473</v>
      </c>
      <c r="B10" s="518" t="s">
        <v>850</v>
      </c>
      <c r="C10" s="517"/>
      <c r="D10" s="517"/>
      <c r="E10" s="517"/>
    </row>
    <row r="11" spans="1:5">
      <c r="A11" s="353"/>
      <c r="C11" s="35"/>
      <c r="D11" s="353"/>
      <c r="E11" s="353"/>
    </row>
    <row r="12" spans="1:5">
      <c r="A12" s="353" t="s">
        <v>473</v>
      </c>
      <c r="B12" s="347"/>
      <c r="C12" s="95" t="s">
        <v>460</v>
      </c>
      <c r="D12" s="95" t="s">
        <v>200</v>
      </c>
    </row>
    <row r="13" spans="1:5" ht="25.5">
      <c r="A13" s="353" t="s">
        <v>473</v>
      </c>
      <c r="B13" s="265" t="s">
        <v>394</v>
      </c>
      <c r="C13" s="97"/>
      <c r="D13" s="97"/>
    </row>
    <row r="14" spans="1:5" ht="38.25">
      <c r="A14" s="353" t="s">
        <v>473</v>
      </c>
      <c r="B14" s="265" t="s">
        <v>395</v>
      </c>
      <c r="C14" s="97">
        <v>9208</v>
      </c>
      <c r="D14" s="97">
        <v>9208</v>
      </c>
    </row>
    <row r="15" spans="1:5" ht="25.5">
      <c r="A15" s="353" t="s">
        <v>473</v>
      </c>
      <c r="B15" s="265" t="s">
        <v>396</v>
      </c>
      <c r="C15" s="97">
        <v>9208</v>
      </c>
      <c r="D15" s="97">
        <v>9208</v>
      </c>
    </row>
    <row r="16" spans="1:5" ht="25.5">
      <c r="A16" s="353" t="s">
        <v>473</v>
      </c>
      <c r="B16" s="265" t="s">
        <v>397</v>
      </c>
      <c r="C16" s="97">
        <v>28010</v>
      </c>
      <c r="D16" s="97">
        <v>28010</v>
      </c>
    </row>
    <row r="17" spans="1:5" ht="25.5">
      <c r="A17" s="353" t="s">
        <v>473</v>
      </c>
      <c r="B17" s="293" t="s">
        <v>398</v>
      </c>
      <c r="C17" s="97">
        <v>30010</v>
      </c>
      <c r="D17" s="97">
        <v>30010</v>
      </c>
    </row>
    <row r="18" spans="1:5">
      <c r="A18" s="353"/>
      <c r="B18" s="96"/>
      <c r="C18" s="98"/>
      <c r="D18" s="98"/>
    </row>
    <row r="19" spans="1:5">
      <c r="A19" s="353" t="s">
        <v>473</v>
      </c>
      <c r="B19" s="293" t="s">
        <v>218</v>
      </c>
      <c r="C19" s="97">
        <v>794</v>
      </c>
      <c r="D19" s="97">
        <v>794</v>
      </c>
    </row>
    <row r="20" spans="1:5">
      <c r="A20" s="353"/>
      <c r="B20" s="96"/>
      <c r="C20" s="98"/>
      <c r="D20" s="98"/>
    </row>
    <row r="21" spans="1:5" ht="25.5">
      <c r="A21" s="353" t="s">
        <v>473</v>
      </c>
      <c r="B21" s="293" t="s">
        <v>219</v>
      </c>
      <c r="C21" s="97">
        <v>4860</v>
      </c>
      <c r="D21" s="97">
        <v>4860</v>
      </c>
    </row>
    <row r="22" spans="1:5" ht="25.5">
      <c r="A22" s="353" t="s">
        <v>473</v>
      </c>
      <c r="B22" s="293" t="s">
        <v>220</v>
      </c>
      <c r="C22" s="97">
        <v>5170</v>
      </c>
      <c r="D22" s="97">
        <v>5170</v>
      </c>
    </row>
    <row r="23" spans="1:5" ht="25.5">
      <c r="A23" s="353" t="s">
        <v>473</v>
      </c>
      <c r="B23" s="293" t="s">
        <v>221</v>
      </c>
      <c r="C23" s="97"/>
      <c r="D23" s="97"/>
    </row>
    <row r="24" spans="1:5"/>
    <row r="25" spans="1:5" ht="38.25" customHeight="1">
      <c r="A25" s="353" t="s">
        <v>473</v>
      </c>
      <c r="B25" s="492" t="s">
        <v>222</v>
      </c>
      <c r="C25" s="472"/>
      <c r="D25" s="99"/>
    </row>
    <row r="26" spans="1:5">
      <c r="A26" s="353"/>
      <c r="B26" s="320"/>
      <c r="C26" s="320"/>
      <c r="D26" s="100"/>
    </row>
    <row r="27" spans="1:5">
      <c r="A27" s="353" t="s">
        <v>473</v>
      </c>
      <c r="B27" s="519" t="s">
        <v>223</v>
      </c>
      <c r="C27" s="480"/>
      <c r="D27" s="480"/>
      <c r="E27" s="520"/>
    </row>
    <row r="28" spans="1:5">
      <c r="A28" s="353"/>
      <c r="B28" s="482"/>
      <c r="C28" s="308"/>
      <c r="D28" s="308"/>
      <c r="E28" s="521"/>
    </row>
    <row r="29" spans="1:5"/>
    <row r="30" spans="1:5">
      <c r="A30" s="353" t="s">
        <v>224</v>
      </c>
      <c r="B30" s="283"/>
      <c r="C30" s="285"/>
      <c r="D30" s="17" t="s">
        <v>462</v>
      </c>
      <c r="E30" s="17" t="s">
        <v>463</v>
      </c>
    </row>
    <row r="31" spans="1:5" ht="25.5" customHeight="1">
      <c r="A31" s="353" t="s">
        <v>224</v>
      </c>
      <c r="B31" s="522" t="s">
        <v>461</v>
      </c>
      <c r="C31" s="523"/>
      <c r="D31" s="445">
        <v>8</v>
      </c>
      <c r="E31" s="88"/>
    </row>
    <row r="32" spans="1:5"/>
    <row r="33" spans="1:5">
      <c r="A33" s="353" t="s">
        <v>225</v>
      </c>
      <c r="B33" s="283"/>
      <c r="C33" s="285"/>
      <c r="D33" s="17" t="s">
        <v>422</v>
      </c>
      <c r="E33" s="17" t="s">
        <v>423</v>
      </c>
    </row>
    <row r="34" spans="1:5" ht="27.75" customHeight="1">
      <c r="A34" s="353" t="s">
        <v>225</v>
      </c>
      <c r="B34" s="522" t="s">
        <v>228</v>
      </c>
      <c r="C34" s="523"/>
      <c r="D34" s="67"/>
      <c r="E34" s="441" t="s">
        <v>889</v>
      </c>
    </row>
    <row r="35" spans="1:5"/>
    <row r="36" spans="1:5">
      <c r="A36" s="353" t="s">
        <v>226</v>
      </c>
      <c r="D36" s="17" t="s">
        <v>422</v>
      </c>
      <c r="E36" s="17" t="s">
        <v>423</v>
      </c>
    </row>
    <row r="37" spans="1:5" ht="28.5" customHeight="1">
      <c r="A37" s="353" t="s">
        <v>226</v>
      </c>
      <c r="B37" s="524" t="s">
        <v>122</v>
      </c>
      <c r="C37" s="525"/>
      <c r="D37" s="67"/>
      <c r="E37" s="67"/>
    </row>
    <row r="38" spans="1:5" ht="28.5" customHeight="1">
      <c r="A38" s="353" t="s">
        <v>226</v>
      </c>
      <c r="B38" s="526" t="s">
        <v>1014</v>
      </c>
      <c r="C38" s="525"/>
      <c r="D38" s="223"/>
      <c r="E38" s="223"/>
    </row>
    <row r="39" spans="1:5" ht="28.5" customHeight="1">
      <c r="A39" s="353" t="s">
        <v>226</v>
      </c>
      <c r="B39" s="524" t="s">
        <v>123</v>
      </c>
      <c r="C39" s="525"/>
      <c r="D39" s="224"/>
      <c r="E39" s="223"/>
    </row>
    <row r="40" spans="1:5">
      <c r="B40" s="266"/>
      <c r="C40" s="266"/>
      <c r="D40" s="266"/>
      <c r="E40" s="266"/>
    </row>
    <row r="41" spans="1:5" ht="19.5" customHeight="1">
      <c r="A41" s="353" t="s">
        <v>227</v>
      </c>
      <c r="B41" s="527" t="s">
        <v>464</v>
      </c>
      <c r="C41" s="308"/>
      <c r="D41" s="308"/>
      <c r="E41" s="308"/>
    </row>
    <row r="42" spans="1:5" ht="25.5">
      <c r="A42" s="353" t="s">
        <v>227</v>
      </c>
      <c r="B42" s="347"/>
      <c r="C42" s="85" t="s">
        <v>465</v>
      </c>
      <c r="D42" s="85" t="s">
        <v>466</v>
      </c>
      <c r="E42" s="85" t="s">
        <v>467</v>
      </c>
    </row>
    <row r="43" spans="1:5">
      <c r="A43" s="353" t="s">
        <v>227</v>
      </c>
      <c r="B43" s="337" t="s">
        <v>468</v>
      </c>
      <c r="C43" s="99">
        <v>1210</v>
      </c>
      <c r="D43" s="99">
        <v>1210</v>
      </c>
      <c r="E43" s="99">
        <v>1210</v>
      </c>
    </row>
    <row r="44" spans="1:5">
      <c r="A44" s="353" t="s">
        <v>227</v>
      </c>
      <c r="B44" s="337" t="s">
        <v>469</v>
      </c>
      <c r="C44" s="446">
        <v>4860</v>
      </c>
      <c r="D44" s="446">
        <v>520</v>
      </c>
      <c r="E44" s="99">
        <v>7210</v>
      </c>
    </row>
    <row r="45" spans="1:5">
      <c r="A45" s="353" t="s">
        <v>227</v>
      </c>
      <c r="B45" s="337" t="s">
        <v>470</v>
      </c>
      <c r="C45" s="446">
        <v>5170</v>
      </c>
      <c r="D45" s="446">
        <v>1890</v>
      </c>
      <c r="E45" s="99">
        <v>2160</v>
      </c>
    </row>
    <row r="46" spans="1:5" ht="25.5">
      <c r="A46" s="353" t="s">
        <v>227</v>
      </c>
      <c r="B46" s="215" t="s">
        <v>505</v>
      </c>
      <c r="C46" s="446">
        <v>10030</v>
      </c>
      <c r="D46" s="446">
        <v>2410</v>
      </c>
      <c r="E46" s="99">
        <v>9370</v>
      </c>
    </row>
    <row r="47" spans="1:5">
      <c r="A47" s="353" t="s">
        <v>227</v>
      </c>
      <c r="B47" s="337" t="s">
        <v>471</v>
      </c>
      <c r="C47" s="99">
        <v>210</v>
      </c>
      <c r="D47" s="99">
        <v>1590</v>
      </c>
      <c r="E47" s="99">
        <v>210</v>
      </c>
    </row>
    <row r="48" spans="1:5">
      <c r="A48" s="353" t="s">
        <v>227</v>
      </c>
      <c r="B48" s="337" t="s">
        <v>472</v>
      </c>
      <c r="C48" s="99">
        <v>1550</v>
      </c>
      <c r="D48" s="99">
        <v>1550</v>
      </c>
      <c r="E48" s="99">
        <v>1550</v>
      </c>
    </row>
    <row r="49" spans="1:3"/>
    <row r="50" spans="1:3"/>
    <row r="51" spans="1:3" ht="12.75" customHeight="1">
      <c r="A51" s="353" t="s">
        <v>330</v>
      </c>
      <c r="B51" s="528" t="s">
        <v>573</v>
      </c>
      <c r="C51" s="528"/>
    </row>
    <row r="52" spans="1:3" ht="25.5">
      <c r="A52" s="353" t="s">
        <v>330</v>
      </c>
      <c r="B52" s="265" t="s">
        <v>739</v>
      </c>
      <c r="C52" s="101"/>
    </row>
    <row r="53" spans="1:3" ht="25.5">
      <c r="A53" s="353" t="s">
        <v>330</v>
      </c>
      <c r="B53" s="265" t="s">
        <v>742</v>
      </c>
      <c r="C53" s="101">
        <v>348</v>
      </c>
    </row>
    <row r="54" spans="1:3" ht="25.5">
      <c r="A54" s="353" t="s">
        <v>330</v>
      </c>
      <c r="B54" s="265" t="s">
        <v>396</v>
      </c>
      <c r="C54" s="101">
        <v>348</v>
      </c>
    </row>
    <row r="55" spans="1:3" ht="25.5">
      <c r="A55" s="353" t="s">
        <v>330</v>
      </c>
      <c r="B55" s="265" t="s">
        <v>741</v>
      </c>
      <c r="C55" s="101">
        <v>948</v>
      </c>
    </row>
    <row r="56" spans="1:3" ht="25.5">
      <c r="A56" s="353" t="s">
        <v>330</v>
      </c>
      <c r="B56" s="265" t="s">
        <v>740</v>
      </c>
      <c r="C56" s="101">
        <v>1018</v>
      </c>
    </row>
    <row r="57" spans="1:3"/>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showGridLines="0" showRuler="0" topLeftCell="A133" zoomScaleNormal="100" workbookViewId="0">
      <selection activeCell="B155" sqref="B155"/>
    </sheetView>
  </sheetViews>
  <sheetFormatPr defaultColWidth="0" defaultRowHeight="12.75" zeroHeight="1"/>
  <cols>
    <col min="1" max="1" width="4.7109375" style="295" customWidth="1"/>
    <col min="2" max="2" width="86.7109375" style="349" customWidth="1"/>
    <col min="3" max="3" width="41" style="349" customWidth="1"/>
    <col min="4" max="6" width="14.28515625" style="349" customWidth="1"/>
    <col min="7" max="7" width="9.140625" style="238" customWidth="1"/>
  </cols>
  <sheetData>
    <row r="1" spans="1:6" ht="18">
      <c r="A1" s="459" t="s">
        <v>331</v>
      </c>
      <c r="B1" s="459"/>
      <c r="C1" s="459"/>
      <c r="D1" s="459"/>
      <c r="E1" s="459"/>
      <c r="F1" s="459"/>
    </row>
    <row r="2" spans="1:6"/>
    <row r="3" spans="1:6" ht="15.75">
      <c r="B3" s="19" t="s">
        <v>332</v>
      </c>
      <c r="C3" s="166"/>
      <c r="D3" s="166"/>
    </row>
    <row r="4" spans="1:6" ht="116.25" customHeight="1">
      <c r="A4" s="353"/>
      <c r="B4" s="488" t="s">
        <v>851</v>
      </c>
      <c r="C4" s="163"/>
      <c r="D4" s="163"/>
      <c r="E4" s="163"/>
      <c r="F4" s="163"/>
    </row>
    <row r="5" spans="1:6">
      <c r="A5" s="353"/>
      <c r="B5" s="294"/>
      <c r="C5" s="268"/>
      <c r="D5" s="268"/>
      <c r="E5" s="268"/>
      <c r="F5" s="268"/>
    </row>
    <row r="6" spans="1:6" ht="25.5">
      <c r="A6" s="353" t="s">
        <v>292</v>
      </c>
      <c r="B6" s="529"/>
      <c r="C6" s="530"/>
      <c r="D6" s="530"/>
      <c r="E6" s="46" t="s">
        <v>853</v>
      </c>
      <c r="F6" s="92" t="s">
        <v>852</v>
      </c>
    </row>
    <row r="7" spans="1:6" ht="27" customHeight="1">
      <c r="A7" s="353" t="s">
        <v>292</v>
      </c>
      <c r="B7" s="41" t="s">
        <v>165</v>
      </c>
      <c r="C7" s="473"/>
      <c r="D7" s="473"/>
      <c r="E7" s="113" t="s">
        <v>890</v>
      </c>
      <c r="F7" s="113"/>
    </row>
    <row r="8" spans="1:6">
      <c r="A8" s="353"/>
      <c r="B8" s="150"/>
      <c r="C8" s="320"/>
      <c r="D8" s="320"/>
      <c r="E8" s="151"/>
      <c r="F8" s="151"/>
    </row>
    <row r="9" spans="1:6" ht="12.75" customHeight="1">
      <c r="A9" s="353" t="s">
        <v>294</v>
      </c>
      <c r="B9" s="433" t="s">
        <v>149</v>
      </c>
      <c r="C9" s="433"/>
      <c r="D9" s="433"/>
      <c r="E9" s="433"/>
      <c r="F9" s="433"/>
    </row>
    <row r="10" spans="1:6">
      <c r="A10" s="353" t="s">
        <v>294</v>
      </c>
      <c r="B10" s="405" t="s">
        <v>150</v>
      </c>
      <c r="C10" s="405"/>
      <c r="D10" s="67" t="s">
        <v>890</v>
      </c>
    </row>
    <row r="11" spans="1:6">
      <c r="A11" s="353" t="s">
        <v>294</v>
      </c>
      <c r="B11" s="491" t="s">
        <v>151</v>
      </c>
      <c r="C11" s="491"/>
      <c r="D11" s="67"/>
    </row>
    <row r="12" spans="1:6">
      <c r="A12" s="353" t="s">
        <v>294</v>
      </c>
      <c r="B12" s="491" t="s">
        <v>152</v>
      </c>
      <c r="C12" s="491"/>
      <c r="D12" s="67"/>
    </row>
    <row r="13" spans="1:6"/>
    <row r="14" spans="1:6" ht="59.25">
      <c r="A14" s="353" t="s">
        <v>292</v>
      </c>
      <c r="B14" s="531"/>
      <c r="C14" s="532"/>
      <c r="D14" s="533"/>
      <c r="E14" s="350" t="s">
        <v>335</v>
      </c>
      <c r="F14" s="350" t="s">
        <v>336</v>
      </c>
    </row>
    <row r="15" spans="1:6" ht="15">
      <c r="A15" s="353" t="s">
        <v>292</v>
      </c>
      <c r="B15" s="534" t="s">
        <v>333</v>
      </c>
      <c r="C15" s="535"/>
      <c r="D15" s="535"/>
      <c r="E15" s="535"/>
      <c r="F15" s="536"/>
    </row>
    <row r="16" spans="1:6" ht="12.75" customHeight="1">
      <c r="A16" s="353" t="s">
        <v>292</v>
      </c>
      <c r="B16" s="492" t="s">
        <v>334</v>
      </c>
      <c r="C16" s="471"/>
      <c r="D16" s="472"/>
      <c r="E16" s="102">
        <f>25320893+143976.04</f>
        <v>25464869.039999999</v>
      </c>
      <c r="F16" s="102">
        <f>6429+7944671.75</f>
        <v>7951100.75</v>
      </c>
    </row>
    <row r="17" spans="1:6" ht="26.25" customHeight="1">
      <c r="A17" s="353" t="s">
        <v>292</v>
      </c>
      <c r="B17" s="492" t="s">
        <v>399</v>
      </c>
      <c r="C17" s="471"/>
      <c r="D17" s="472"/>
      <c r="E17" s="102">
        <f>21143396.54+13956</f>
        <v>21157352.539999999</v>
      </c>
      <c r="F17" s="102">
        <f>2120505.13+29294</f>
        <v>2149799.13</v>
      </c>
    </row>
    <row r="18" spans="1:6" ht="40.5" customHeight="1">
      <c r="A18" s="353" t="s">
        <v>292</v>
      </c>
      <c r="B18" s="524" t="s">
        <v>682</v>
      </c>
      <c r="C18" s="537"/>
      <c r="D18" s="525"/>
      <c r="E18" s="102">
        <f>25751505.51+11553642.31</f>
        <v>37305147.82</v>
      </c>
      <c r="F18" s="102">
        <f>182013+27018906</f>
        <v>27200919</v>
      </c>
    </row>
    <row r="19" spans="1:6" ht="27.75" customHeight="1">
      <c r="A19" s="353" t="s">
        <v>292</v>
      </c>
      <c r="B19" s="492" t="s">
        <v>166</v>
      </c>
      <c r="C19" s="471"/>
      <c r="D19" s="472"/>
      <c r="E19" s="102">
        <f>150+2692007.07</f>
        <v>2692157.07</v>
      </c>
      <c r="F19" s="102">
        <f>1200+7059633.31</f>
        <v>7060833.3099999996</v>
      </c>
    </row>
    <row r="20" spans="1:6" ht="12.75" customHeight="1">
      <c r="A20" s="353" t="s">
        <v>292</v>
      </c>
      <c r="B20" s="538" t="s">
        <v>441</v>
      </c>
      <c r="C20" s="539"/>
      <c r="D20" s="540"/>
      <c r="E20" s="103">
        <f>SUM(E16:E19)</f>
        <v>86619526.469999999</v>
      </c>
      <c r="F20" s="103">
        <f>SUM(F16:F19)</f>
        <v>44362652.189999998</v>
      </c>
    </row>
    <row r="21" spans="1:6" ht="15">
      <c r="A21" s="353" t="s">
        <v>292</v>
      </c>
      <c r="B21" s="534" t="s">
        <v>442</v>
      </c>
      <c r="C21" s="535"/>
      <c r="D21" s="535"/>
      <c r="E21" s="535"/>
      <c r="F21" s="536"/>
    </row>
    <row r="22" spans="1:6" ht="12.75" customHeight="1">
      <c r="A22" s="353" t="s">
        <v>292</v>
      </c>
      <c r="B22" s="492" t="s">
        <v>443</v>
      </c>
      <c r="C22" s="471"/>
      <c r="D22" s="472"/>
      <c r="E22" s="104">
        <f>70422785.54+6319789</f>
        <v>76742574.540000007</v>
      </c>
      <c r="F22" s="104">
        <f>34579018.36+11176771</f>
        <v>45755789.359999999</v>
      </c>
    </row>
    <row r="23" spans="1:6" ht="12.75" customHeight="1">
      <c r="A23" s="353" t="s">
        <v>292</v>
      </c>
      <c r="B23" s="492" t="s">
        <v>743</v>
      </c>
      <c r="C23" s="471"/>
      <c r="D23" s="472"/>
      <c r="E23" s="104">
        <f>4195689.95+345408</f>
        <v>4541097.95</v>
      </c>
      <c r="F23" s="347"/>
    </row>
    <row r="24" spans="1:6" ht="25.5" customHeight="1">
      <c r="A24" s="353" t="s">
        <v>292</v>
      </c>
      <c r="B24" s="492" t="s">
        <v>400</v>
      </c>
      <c r="C24" s="471"/>
      <c r="D24" s="472"/>
      <c r="E24" s="104">
        <v>910754</v>
      </c>
      <c r="F24" s="105">
        <v>1391296</v>
      </c>
    </row>
    <row r="25" spans="1:6" ht="12.75" customHeight="1">
      <c r="A25" s="353" t="s">
        <v>292</v>
      </c>
      <c r="B25" s="538" t="s">
        <v>444</v>
      </c>
      <c r="C25" s="539"/>
      <c r="D25" s="540"/>
      <c r="E25" s="103">
        <f>SUM(E22:E24)</f>
        <v>82194426.49000001</v>
      </c>
      <c r="F25" s="103">
        <f>SUM(F22,F24)</f>
        <v>47147085.359999999</v>
      </c>
    </row>
    <row r="26" spans="1:6" ht="15">
      <c r="A26" s="353" t="s">
        <v>292</v>
      </c>
      <c r="B26" s="534" t="s">
        <v>285</v>
      </c>
      <c r="C26" s="535"/>
      <c r="D26" s="535"/>
      <c r="E26" s="535"/>
      <c r="F26" s="536"/>
    </row>
    <row r="27" spans="1:6" ht="12.75" customHeight="1">
      <c r="A27" s="353" t="s">
        <v>292</v>
      </c>
      <c r="B27" s="470" t="s">
        <v>445</v>
      </c>
      <c r="C27" s="475"/>
      <c r="D27" s="476"/>
      <c r="E27" s="104">
        <v>30379936.829999998</v>
      </c>
      <c r="F27" s="104">
        <v>91858503.370000005</v>
      </c>
    </row>
    <row r="28" spans="1:6" ht="38.25" customHeight="1">
      <c r="A28" s="353" t="s">
        <v>292</v>
      </c>
      <c r="B28" s="470" t="s">
        <v>401</v>
      </c>
      <c r="C28" s="475"/>
      <c r="D28" s="476"/>
      <c r="E28" s="104">
        <f>5629320.87+1115556.24</f>
        <v>6744877.1100000003</v>
      </c>
      <c r="F28" s="104">
        <f>1139145.03+7366934.11</f>
        <v>8506079.1400000006</v>
      </c>
    </row>
    <row r="29" spans="1:6" ht="12.75" customHeight="1">
      <c r="A29" s="353" t="s">
        <v>292</v>
      </c>
      <c r="B29" s="470" t="s">
        <v>446</v>
      </c>
      <c r="C29" s="475"/>
      <c r="D29" s="476"/>
      <c r="E29" s="104">
        <v>3162441.04</v>
      </c>
      <c r="F29" s="104">
        <v>5984655.8799999999</v>
      </c>
    </row>
    <row r="30" spans="1:6"/>
    <row r="31" spans="1:6" ht="87" customHeight="1">
      <c r="A31" s="353" t="s">
        <v>293</v>
      </c>
      <c r="B31" s="322" t="s">
        <v>130</v>
      </c>
      <c r="C31" s="433"/>
      <c r="D31" s="433"/>
      <c r="E31" s="433"/>
      <c r="F31" s="433"/>
    </row>
    <row r="32" spans="1:6" ht="36">
      <c r="A32" s="353" t="s">
        <v>293</v>
      </c>
      <c r="B32" s="115"/>
      <c r="C32" s="116"/>
      <c r="D32" s="14" t="s">
        <v>447</v>
      </c>
      <c r="E32" s="14" t="s">
        <v>448</v>
      </c>
      <c r="F32" s="14" t="s">
        <v>449</v>
      </c>
    </row>
    <row r="33" spans="1:6">
      <c r="A33" s="353" t="s">
        <v>293</v>
      </c>
      <c r="B33" s="546" t="s">
        <v>1032</v>
      </c>
      <c r="C33" s="106"/>
      <c r="D33" s="447">
        <v>6319</v>
      </c>
      <c r="E33" s="447">
        <v>28142</v>
      </c>
      <c r="F33" s="447">
        <v>1298</v>
      </c>
    </row>
    <row r="34" spans="1:6" ht="24.75" customHeight="1">
      <c r="A34" s="353" t="s">
        <v>293</v>
      </c>
      <c r="B34" s="546" t="s">
        <v>1031</v>
      </c>
      <c r="C34" s="106"/>
      <c r="D34" s="447">
        <v>4556</v>
      </c>
      <c r="E34" s="447">
        <v>17314</v>
      </c>
      <c r="F34" s="447">
        <v>428</v>
      </c>
    </row>
    <row r="35" spans="1:6">
      <c r="A35" s="353" t="s">
        <v>293</v>
      </c>
      <c r="B35" s="546" t="s">
        <v>1030</v>
      </c>
      <c r="C35" s="106"/>
      <c r="D35" s="447">
        <v>3156</v>
      </c>
      <c r="E35" s="447">
        <v>12936</v>
      </c>
      <c r="F35" s="447">
        <v>332</v>
      </c>
    </row>
    <row r="36" spans="1:6">
      <c r="A36" s="353" t="s">
        <v>293</v>
      </c>
      <c r="B36" s="546" t="s">
        <v>1029</v>
      </c>
      <c r="C36" s="106"/>
      <c r="D36" s="447">
        <v>3156</v>
      </c>
      <c r="E36" s="447">
        <v>12936</v>
      </c>
      <c r="F36" s="447">
        <v>332</v>
      </c>
    </row>
    <row r="37" spans="1:6">
      <c r="A37" s="353" t="s">
        <v>293</v>
      </c>
      <c r="B37" s="546" t="s">
        <v>1028</v>
      </c>
      <c r="C37" s="106"/>
      <c r="D37" s="447">
        <v>2176</v>
      </c>
      <c r="E37" s="447">
        <v>8864</v>
      </c>
      <c r="F37" s="447">
        <v>248</v>
      </c>
    </row>
    <row r="38" spans="1:6">
      <c r="A38" s="353" t="s">
        <v>293</v>
      </c>
      <c r="B38" s="546" t="s">
        <v>1027</v>
      </c>
      <c r="C38" s="106"/>
      <c r="D38" s="447">
        <v>2584</v>
      </c>
      <c r="E38" s="447">
        <v>11393</v>
      </c>
      <c r="F38" s="447">
        <v>274</v>
      </c>
    </row>
    <row r="39" spans="1:6">
      <c r="A39" s="353" t="s">
        <v>293</v>
      </c>
      <c r="B39" s="546" t="s">
        <v>1026</v>
      </c>
      <c r="C39" s="106"/>
      <c r="D39" s="447">
        <v>1409</v>
      </c>
      <c r="E39" s="447">
        <v>4223</v>
      </c>
      <c r="F39" s="447">
        <v>74</v>
      </c>
    </row>
    <row r="40" spans="1:6">
      <c r="A40" s="353" t="s">
        <v>293</v>
      </c>
      <c r="B40" s="546" t="s">
        <v>1025</v>
      </c>
      <c r="C40" s="106"/>
      <c r="D40" s="447">
        <v>1456</v>
      </c>
      <c r="E40" s="447">
        <v>4577</v>
      </c>
      <c r="F40" s="447">
        <v>77</v>
      </c>
    </row>
    <row r="41" spans="1:6">
      <c r="A41" s="353" t="s">
        <v>293</v>
      </c>
      <c r="B41" s="546" t="s">
        <v>1024</v>
      </c>
      <c r="C41" s="106"/>
      <c r="D41" s="108">
        <f>51560831.09/59474273</f>
        <v>0.86694344443689131</v>
      </c>
      <c r="E41" s="108">
        <f>205697050.27/239306090.1</f>
        <v>0.85955627031491089</v>
      </c>
      <c r="F41" s="108">
        <f>3058749.67/4329880</f>
        <v>0.70642827745803582</v>
      </c>
    </row>
    <row r="42" spans="1:6">
      <c r="A42" s="353" t="s">
        <v>293</v>
      </c>
      <c r="B42" s="546" t="s">
        <v>1023</v>
      </c>
      <c r="C42" s="106"/>
      <c r="D42" s="109">
        <f>44210306.92/3131</f>
        <v>14120.187454487384</v>
      </c>
      <c r="E42" s="109">
        <f>167039244.31/12770</f>
        <v>13080.598614722005</v>
      </c>
      <c r="F42" s="109">
        <f>2301713.42/324</f>
        <v>7104.0537654320988</v>
      </c>
    </row>
    <row r="43" spans="1:6">
      <c r="A43" s="353" t="s">
        <v>293</v>
      </c>
      <c r="B43" s="547" t="s">
        <v>1022</v>
      </c>
      <c r="C43" s="110"/>
      <c r="D43" s="109">
        <f>30291594.24/2176</f>
        <v>13920.769411764704</v>
      </c>
      <c r="E43" s="109">
        <f>102626694.81/8864</f>
        <v>11577.921345893503</v>
      </c>
      <c r="F43" s="109">
        <f>1207096.41/248</f>
        <v>4867.324233870967</v>
      </c>
    </row>
    <row r="44" spans="1:6" ht="36.75" customHeight="1">
      <c r="A44" s="353" t="s">
        <v>293</v>
      </c>
      <c r="B44" s="546" t="s">
        <v>1021</v>
      </c>
      <c r="C44" s="106"/>
      <c r="D44" s="109">
        <f>9342341.66/2253</f>
        <v>4146.6230181979581</v>
      </c>
      <c r="E44" s="109">
        <f>51054106.65/10287</f>
        <v>4962.9733304170313</v>
      </c>
      <c r="F44" s="109">
        <f>962431/241</f>
        <v>3993.4896265560164</v>
      </c>
    </row>
    <row r="45" spans="1:6">
      <c r="A45" s="353" t="s">
        <v>293</v>
      </c>
      <c r="B45" s="546" t="s">
        <v>1020</v>
      </c>
      <c r="C45" s="106"/>
      <c r="D45" s="109">
        <f>8110970.1/2120</f>
        <v>3825.9292924528299</v>
      </c>
      <c r="E45" s="109">
        <f>45402612.7/9747</f>
        <v>4658.1114907150923</v>
      </c>
      <c r="F45" s="109">
        <f>908631/235</f>
        <v>3866.5148936170212</v>
      </c>
    </row>
    <row r="46" spans="1:6"/>
    <row r="47" spans="1:6">
      <c r="A47" s="353" t="s">
        <v>454</v>
      </c>
      <c r="B47" s="548" t="s">
        <v>683</v>
      </c>
      <c r="C47" s="510"/>
      <c r="D47" s="510"/>
      <c r="E47" s="510"/>
      <c r="F47" s="510"/>
    </row>
    <row r="48" spans="1:6" ht="36">
      <c r="A48" s="353" t="s">
        <v>454</v>
      </c>
      <c r="B48" s="115"/>
      <c r="C48" s="116"/>
      <c r="D48" s="14" t="s">
        <v>447</v>
      </c>
      <c r="E48" s="14" t="s">
        <v>452</v>
      </c>
      <c r="F48" s="14" t="s">
        <v>453</v>
      </c>
    </row>
    <row r="49" spans="1:6">
      <c r="A49" s="353" t="s">
        <v>454</v>
      </c>
      <c r="B49" s="546" t="s">
        <v>1019</v>
      </c>
      <c r="C49" s="106"/>
      <c r="D49" s="107">
        <v>705</v>
      </c>
      <c r="E49" s="107">
        <v>2624</v>
      </c>
      <c r="F49" s="107">
        <v>83</v>
      </c>
    </row>
    <row r="50" spans="1:6">
      <c r="A50" s="353" t="s">
        <v>454</v>
      </c>
      <c r="B50" s="546" t="s">
        <v>1018</v>
      </c>
      <c r="C50" s="106"/>
      <c r="D50" s="111">
        <v>8048.7</v>
      </c>
      <c r="E50" s="111">
        <v>6898.61</v>
      </c>
      <c r="F50" s="111">
        <v>3580.43</v>
      </c>
    </row>
    <row r="51" spans="1:6">
      <c r="A51" s="353" t="s">
        <v>454</v>
      </c>
      <c r="B51" s="546" t="s">
        <v>1017</v>
      </c>
      <c r="C51" s="106"/>
      <c r="D51" s="107">
        <v>37</v>
      </c>
      <c r="E51" s="107">
        <v>198</v>
      </c>
      <c r="F51" s="107">
        <v>3</v>
      </c>
    </row>
    <row r="52" spans="1:6">
      <c r="A52" s="353" t="s">
        <v>454</v>
      </c>
      <c r="B52" s="546" t="s">
        <v>1016</v>
      </c>
      <c r="C52" s="106"/>
      <c r="D52" s="111">
        <v>27731.34</v>
      </c>
      <c r="E52" s="111">
        <v>25627.54</v>
      </c>
      <c r="F52" s="111">
        <v>16433.63</v>
      </c>
    </row>
    <row r="53" spans="1:6">
      <c r="A53" s="349"/>
    </row>
    <row r="54" spans="1:6">
      <c r="A54" s="353" t="s">
        <v>294</v>
      </c>
      <c r="B54" s="159" t="s">
        <v>115</v>
      </c>
      <c r="C54" s="160"/>
      <c r="D54" s="161"/>
      <c r="E54" s="161"/>
      <c r="F54" s="161"/>
    </row>
    <row r="55" spans="1:6">
      <c r="A55" s="353"/>
      <c r="B55" s="159"/>
      <c r="C55" s="159"/>
      <c r="D55" s="161"/>
      <c r="E55" s="161"/>
      <c r="F55" s="161"/>
    </row>
    <row r="56" spans="1:6" ht="27" customHeight="1">
      <c r="A56" s="353"/>
      <c r="B56" s="549" t="s">
        <v>337</v>
      </c>
      <c r="D56" s="448"/>
      <c r="E56" s="448"/>
      <c r="F56" s="448"/>
    </row>
    <row r="57" spans="1:6">
      <c r="A57" s="353"/>
      <c r="B57" s="550" t="s">
        <v>854</v>
      </c>
      <c r="D57" s="161"/>
      <c r="E57" s="161"/>
      <c r="F57" s="161"/>
    </row>
    <row r="58" spans="1:6">
      <c r="A58" s="353"/>
      <c r="B58" s="550" t="s">
        <v>684</v>
      </c>
      <c r="D58" s="161"/>
      <c r="E58" s="161"/>
      <c r="F58" s="161"/>
    </row>
    <row r="59" spans="1:6">
      <c r="B59" s="267"/>
      <c r="C59" s="267"/>
      <c r="D59" s="267"/>
      <c r="E59" s="267"/>
      <c r="F59" s="267"/>
    </row>
    <row r="60" spans="1:6" ht="66" customHeight="1">
      <c r="A60" s="353" t="s">
        <v>295</v>
      </c>
      <c r="B60" s="541" t="s">
        <v>685</v>
      </c>
      <c r="C60" s="541"/>
      <c r="D60" s="541"/>
      <c r="E60" s="541"/>
      <c r="F60" s="117">
        <v>0.505</v>
      </c>
    </row>
    <row r="61" spans="1:6" ht="63" customHeight="1">
      <c r="A61" s="353" t="s">
        <v>686</v>
      </c>
      <c r="B61" s="343" t="s">
        <v>688</v>
      </c>
      <c r="C61" s="343"/>
      <c r="D61" s="343"/>
      <c r="E61" s="344"/>
      <c r="F61" s="117">
        <v>0.49399999999999999</v>
      </c>
    </row>
    <row r="62" spans="1:6" ht="30" customHeight="1">
      <c r="A62" s="353" t="s">
        <v>296</v>
      </c>
      <c r="B62" s="541" t="s">
        <v>117</v>
      </c>
      <c r="C62" s="541"/>
      <c r="D62" s="541"/>
      <c r="E62" s="541"/>
      <c r="F62" s="118">
        <v>29121</v>
      </c>
    </row>
    <row r="63" spans="1:6" ht="64.5" customHeight="1">
      <c r="A63" s="353" t="s">
        <v>687</v>
      </c>
      <c r="B63" s="345" t="s">
        <v>118</v>
      </c>
      <c r="C63" s="345"/>
      <c r="D63" s="345"/>
      <c r="E63" s="346"/>
      <c r="F63" s="118">
        <v>22891.599999999999</v>
      </c>
    </row>
    <row r="64" spans="1:6">
      <c r="A64" s="353"/>
      <c r="B64" s="266"/>
      <c r="C64" s="266"/>
      <c r="D64" s="266"/>
      <c r="E64" s="266"/>
    </row>
    <row r="65" spans="1:6" ht="27.75" customHeight="1">
      <c r="B65" s="542" t="s">
        <v>781</v>
      </c>
      <c r="C65" s="163"/>
      <c r="D65" s="163"/>
      <c r="E65" s="163"/>
      <c r="F65" s="163"/>
    </row>
    <row r="66" spans="1:6" ht="15.75">
      <c r="B66" s="338"/>
      <c r="C66" s="268"/>
      <c r="D66" s="268"/>
      <c r="E66" s="268"/>
      <c r="F66" s="268"/>
    </row>
    <row r="67" spans="1:6" ht="26.25" customHeight="1">
      <c r="A67" s="353" t="s">
        <v>297</v>
      </c>
      <c r="B67" s="433" t="s">
        <v>116</v>
      </c>
      <c r="C67" s="433"/>
      <c r="D67" s="433"/>
      <c r="E67" s="433"/>
      <c r="F67" s="433"/>
    </row>
    <row r="68" spans="1:6">
      <c r="A68" s="353" t="s">
        <v>297</v>
      </c>
      <c r="B68" s="491" t="s">
        <v>360</v>
      </c>
      <c r="C68" s="491"/>
      <c r="D68" s="491"/>
      <c r="E68" s="67"/>
    </row>
    <row r="69" spans="1:6">
      <c r="A69" s="353" t="s">
        <v>297</v>
      </c>
      <c r="B69" s="491" t="s">
        <v>361</v>
      </c>
      <c r="C69" s="491"/>
      <c r="D69" s="491"/>
      <c r="E69" s="441" t="s">
        <v>890</v>
      </c>
    </row>
    <row r="70" spans="1:6">
      <c r="A70" s="353" t="s">
        <v>297</v>
      </c>
      <c r="B70" s="491" t="s">
        <v>362</v>
      </c>
      <c r="C70" s="491"/>
      <c r="D70" s="491"/>
      <c r="E70" s="67"/>
    </row>
    <row r="71" spans="1:6"/>
    <row r="72" spans="1:6" ht="40.5" customHeight="1">
      <c r="A72" s="353" t="s">
        <v>297</v>
      </c>
      <c r="B72" s="473" t="s">
        <v>363</v>
      </c>
      <c r="C72" s="473"/>
      <c r="D72" s="473"/>
      <c r="E72" s="473"/>
      <c r="F72" s="88">
        <v>189</v>
      </c>
    </row>
    <row r="73" spans="1:6">
      <c r="B73" s="268"/>
      <c r="C73" s="35"/>
      <c r="D73" s="268"/>
      <c r="E73" s="268"/>
      <c r="F73" s="13"/>
    </row>
    <row r="74" spans="1:6" ht="25.5" customHeight="1">
      <c r="A74" s="353" t="s">
        <v>297</v>
      </c>
      <c r="B74" s="473" t="s">
        <v>364</v>
      </c>
      <c r="C74" s="473"/>
      <c r="D74" s="473"/>
      <c r="E74" s="473"/>
      <c r="F74" s="99">
        <v>1484.34</v>
      </c>
    </row>
    <row r="75" spans="1:6">
      <c r="F75" s="119"/>
    </row>
    <row r="76" spans="1:6" ht="26.25" customHeight="1">
      <c r="A76" s="353" t="s">
        <v>297</v>
      </c>
      <c r="B76" s="473" t="s">
        <v>714</v>
      </c>
      <c r="C76" s="473"/>
      <c r="D76" s="473"/>
      <c r="E76" s="473"/>
      <c r="F76" s="99">
        <v>280540.21000000002</v>
      </c>
    </row>
    <row r="77" spans="1:6" ht="26.25" customHeight="1">
      <c r="A77" s="353"/>
      <c r="B77" s="320"/>
      <c r="C77" s="320"/>
      <c r="D77" s="320"/>
      <c r="E77" s="320"/>
      <c r="F77" s="100"/>
    </row>
    <row r="78" spans="1:6" ht="12.75" customHeight="1">
      <c r="A78" s="353" t="s">
        <v>298</v>
      </c>
      <c r="B78" s="433" t="s">
        <v>782</v>
      </c>
      <c r="C78" s="433"/>
      <c r="D78" s="433"/>
      <c r="E78" s="433"/>
      <c r="F78" s="433"/>
    </row>
    <row r="79" spans="1:6">
      <c r="A79" s="353" t="s">
        <v>298</v>
      </c>
      <c r="B79" s="543" t="s">
        <v>783</v>
      </c>
      <c r="C79" s="284"/>
      <c r="D79" s="285"/>
      <c r="E79" s="337"/>
    </row>
    <row r="80" spans="1:6">
      <c r="A80" s="353" t="s">
        <v>298</v>
      </c>
      <c r="B80" s="543" t="s">
        <v>156</v>
      </c>
      <c r="C80" s="284"/>
      <c r="D80" s="285"/>
      <c r="E80" s="337"/>
    </row>
    <row r="81" spans="1:6">
      <c r="A81" s="353" t="s">
        <v>298</v>
      </c>
      <c r="B81" s="544" t="s">
        <v>574</v>
      </c>
      <c r="C81" s="324"/>
      <c r="D81" s="325"/>
      <c r="E81" s="337"/>
    </row>
    <row r="82" spans="1:6">
      <c r="A82" s="353" t="s">
        <v>298</v>
      </c>
      <c r="B82" s="544" t="s">
        <v>575</v>
      </c>
      <c r="C82" s="324"/>
      <c r="D82" s="325"/>
      <c r="E82" s="337"/>
    </row>
    <row r="83" spans="1:6" ht="12.75" customHeight="1">
      <c r="A83" s="353" t="s">
        <v>298</v>
      </c>
      <c r="B83" s="519" t="s">
        <v>41</v>
      </c>
      <c r="C83" s="480"/>
      <c r="D83" s="520"/>
      <c r="E83" s="337"/>
    </row>
    <row r="84" spans="1:6">
      <c r="A84" s="353"/>
      <c r="B84" s="482"/>
      <c r="C84" s="308"/>
      <c r="D84" s="308"/>
      <c r="E84" s="48"/>
    </row>
    <row r="85" spans="1:6"/>
    <row r="86" spans="1:6" ht="15.75">
      <c r="B86" s="19" t="s">
        <v>153</v>
      </c>
    </row>
    <row r="87" spans="1:6" ht="12.75" customHeight="1">
      <c r="B87" s="19"/>
    </row>
    <row r="88" spans="1:6" ht="12.75" customHeight="1">
      <c r="A88" s="353" t="s">
        <v>299</v>
      </c>
      <c r="B88" s="433" t="s">
        <v>715</v>
      </c>
      <c r="C88" s="433"/>
      <c r="D88" s="433"/>
      <c r="E88" s="433"/>
      <c r="F88" s="433"/>
    </row>
    <row r="89" spans="1:6">
      <c r="A89" s="353" t="s">
        <v>299</v>
      </c>
      <c r="B89" s="543" t="s">
        <v>154</v>
      </c>
      <c r="C89" s="284"/>
      <c r="D89" s="285"/>
      <c r="E89" s="450" t="s">
        <v>890</v>
      </c>
    </row>
    <row r="90" spans="1:6">
      <c r="A90" s="353" t="s">
        <v>299</v>
      </c>
      <c r="B90" s="543" t="s">
        <v>155</v>
      </c>
      <c r="C90" s="284"/>
      <c r="D90" s="285"/>
      <c r="E90" s="337"/>
    </row>
    <row r="91" spans="1:6">
      <c r="A91" s="353" t="s">
        <v>299</v>
      </c>
      <c r="B91" s="543" t="s">
        <v>156</v>
      </c>
      <c r="C91" s="284"/>
      <c r="D91" s="285"/>
      <c r="E91" s="337"/>
    </row>
    <row r="92" spans="1:6">
      <c r="A92" s="353" t="s">
        <v>299</v>
      </c>
      <c r="B92" s="543" t="s">
        <v>157</v>
      </c>
      <c r="C92" s="284"/>
      <c r="D92" s="285"/>
      <c r="E92" s="337"/>
    </row>
    <row r="93" spans="1:6">
      <c r="A93" s="353" t="s">
        <v>299</v>
      </c>
      <c r="B93" s="544" t="s">
        <v>576</v>
      </c>
      <c r="C93" s="324"/>
      <c r="D93" s="325"/>
      <c r="E93" s="337"/>
    </row>
    <row r="94" spans="1:6">
      <c r="A94" s="353" t="s">
        <v>299</v>
      </c>
      <c r="B94" s="543" t="s">
        <v>158</v>
      </c>
      <c r="C94" s="284"/>
      <c r="D94" s="285"/>
      <c r="E94" s="337"/>
    </row>
    <row r="95" spans="1:6" ht="12.75" customHeight="1">
      <c r="A95" s="353" t="s">
        <v>299</v>
      </c>
      <c r="B95" s="519" t="s">
        <v>41</v>
      </c>
      <c r="C95" s="480"/>
      <c r="D95" s="520"/>
      <c r="E95" s="337"/>
    </row>
    <row r="96" spans="1:6">
      <c r="A96" s="353"/>
      <c r="B96" s="482"/>
      <c r="C96" s="308"/>
      <c r="D96" s="308"/>
      <c r="E96" s="48"/>
    </row>
    <row r="97" spans="1:6"/>
    <row r="98" spans="1:6">
      <c r="A98" s="353" t="s">
        <v>300</v>
      </c>
      <c r="B98" s="452" t="s">
        <v>159</v>
      </c>
      <c r="C98" s="452"/>
      <c r="D98" s="452"/>
      <c r="E98" s="452"/>
      <c r="F98" s="452"/>
    </row>
    <row r="99" spans="1:6">
      <c r="A99" s="353" t="s">
        <v>300</v>
      </c>
      <c r="B99" s="491" t="s">
        <v>160</v>
      </c>
      <c r="C99" s="491"/>
      <c r="D99" s="491"/>
      <c r="E99" s="451">
        <v>41334</v>
      </c>
      <c r="F99" s="120"/>
    </row>
    <row r="100" spans="1:6">
      <c r="A100" s="353" t="s">
        <v>300</v>
      </c>
      <c r="B100" s="491" t="s">
        <v>161</v>
      </c>
      <c r="C100" s="491"/>
      <c r="D100" s="491"/>
      <c r="E100" s="84"/>
      <c r="F100" s="28"/>
    </row>
    <row r="101" spans="1:6" ht="27" customHeight="1">
      <c r="A101" s="353" t="s">
        <v>300</v>
      </c>
      <c r="B101" s="473" t="s">
        <v>162</v>
      </c>
      <c r="C101" s="473"/>
      <c r="D101" s="473"/>
      <c r="E101" s="441" t="s">
        <v>890</v>
      </c>
      <c r="F101" s="28"/>
    </row>
    <row r="102" spans="1:6"/>
    <row r="103" spans="1:6" ht="12.75" customHeight="1">
      <c r="A103" s="353" t="s">
        <v>301</v>
      </c>
      <c r="B103" s="433" t="s">
        <v>784</v>
      </c>
      <c r="C103" s="433"/>
      <c r="D103" s="433"/>
      <c r="E103" s="433"/>
      <c r="F103" s="433"/>
    </row>
    <row r="104" spans="1:6">
      <c r="A104" s="353" t="s">
        <v>301</v>
      </c>
      <c r="B104" s="552" t="s">
        <v>1033</v>
      </c>
      <c r="C104" s="551"/>
      <c r="D104" s="491"/>
      <c r="E104" s="451">
        <v>41379</v>
      </c>
      <c r="F104" s="121"/>
    </row>
    <row r="105" spans="1:6">
      <c r="A105" s="353" t="s">
        <v>301</v>
      </c>
      <c r="B105" s="310"/>
      <c r="C105" s="310"/>
      <c r="D105" s="122" t="s">
        <v>422</v>
      </c>
      <c r="E105" s="17" t="s">
        <v>423</v>
      </c>
      <c r="F105" s="121"/>
    </row>
    <row r="106" spans="1:6">
      <c r="A106" s="353" t="s">
        <v>301</v>
      </c>
      <c r="B106" s="553" t="s">
        <v>1034</v>
      </c>
      <c r="C106" s="57"/>
      <c r="D106" s="67"/>
      <c r="E106" s="67"/>
      <c r="F106" s="121"/>
    </row>
    <row r="107" spans="1:6">
      <c r="A107" s="353" t="s">
        <v>301</v>
      </c>
      <c r="B107" s="57" t="s">
        <v>785</v>
      </c>
      <c r="C107" s="57"/>
      <c r="D107" s="123"/>
    </row>
    <row r="108" spans="1:6"/>
    <row r="109" spans="1:6">
      <c r="A109" s="353" t="s">
        <v>302</v>
      </c>
      <c r="B109" s="452" t="s">
        <v>786</v>
      </c>
      <c r="C109" s="452"/>
    </row>
    <row r="110" spans="1:6">
      <c r="A110" s="353" t="s">
        <v>302</v>
      </c>
      <c r="B110" s="491" t="s">
        <v>787</v>
      </c>
      <c r="C110" s="491"/>
      <c r="D110" s="84"/>
    </row>
    <row r="111" spans="1:6">
      <c r="A111" s="353" t="s">
        <v>302</v>
      </c>
      <c r="B111" s="491" t="s">
        <v>788</v>
      </c>
      <c r="C111" s="491"/>
      <c r="D111" s="124"/>
    </row>
    <row r="112" spans="1:6"/>
    <row r="113" spans="1:5" ht="15.75">
      <c r="B113" s="19" t="s">
        <v>82</v>
      </c>
    </row>
    <row r="114" spans="1:5" ht="12.75" customHeight="1">
      <c r="A114" s="434"/>
      <c r="B114" s="452" t="s">
        <v>716</v>
      </c>
      <c r="C114" s="427"/>
      <c r="D114" s="427"/>
      <c r="E114" s="427"/>
    </row>
    <row r="115" spans="1:5">
      <c r="A115" s="353" t="s">
        <v>303</v>
      </c>
      <c r="B115" s="545" t="s">
        <v>83</v>
      </c>
      <c r="C115" s="545"/>
    </row>
    <row r="116" spans="1:5">
      <c r="A116" s="353" t="s">
        <v>303</v>
      </c>
      <c r="B116" s="483" t="s">
        <v>84</v>
      </c>
      <c r="C116" s="483"/>
      <c r="D116" s="483"/>
    </row>
    <row r="117" spans="1:5">
      <c r="A117" s="353" t="s">
        <v>303</v>
      </c>
      <c r="B117" s="491" t="s">
        <v>85</v>
      </c>
      <c r="C117" s="491"/>
      <c r="D117" s="312"/>
      <c r="E117" s="441" t="s">
        <v>890</v>
      </c>
    </row>
    <row r="118" spans="1:5">
      <c r="A118" s="353" t="s">
        <v>303</v>
      </c>
      <c r="B118" s="491" t="s">
        <v>86</v>
      </c>
      <c r="C118" s="491"/>
      <c r="D118" s="491"/>
      <c r="E118" s="441" t="s">
        <v>890</v>
      </c>
    </row>
    <row r="119" spans="1:5">
      <c r="A119" s="353" t="s">
        <v>303</v>
      </c>
      <c r="B119" s="491" t="s">
        <v>87</v>
      </c>
      <c r="C119" s="491"/>
      <c r="D119" s="491"/>
      <c r="E119" s="441" t="s">
        <v>890</v>
      </c>
    </row>
    <row r="120" spans="1:5"/>
    <row r="121" spans="1:5">
      <c r="A121" s="353" t="s">
        <v>303</v>
      </c>
      <c r="B121" s="491" t="s">
        <v>88</v>
      </c>
      <c r="C121" s="491"/>
      <c r="D121" s="491"/>
      <c r="E121" s="441" t="s">
        <v>890</v>
      </c>
    </row>
    <row r="122" spans="1:5">
      <c r="A122" s="353" t="s">
        <v>303</v>
      </c>
      <c r="B122" s="491" t="s">
        <v>656</v>
      </c>
      <c r="C122" s="491"/>
      <c r="D122" s="491"/>
      <c r="E122" s="67"/>
    </row>
    <row r="123" spans="1:5">
      <c r="A123" s="353" t="s">
        <v>303</v>
      </c>
      <c r="B123" s="491" t="s">
        <v>657</v>
      </c>
      <c r="C123" s="491"/>
      <c r="D123" s="491"/>
      <c r="E123" s="67"/>
    </row>
    <row r="124" spans="1:5">
      <c r="A124" s="353" t="s">
        <v>303</v>
      </c>
      <c r="B124" s="491" t="s">
        <v>658</v>
      </c>
      <c r="C124" s="491"/>
      <c r="D124" s="491"/>
      <c r="E124" s="441" t="s">
        <v>890</v>
      </c>
    </row>
    <row r="125" spans="1:5" ht="12.75" customHeight="1">
      <c r="A125" s="353" t="s">
        <v>303</v>
      </c>
      <c r="B125" s="519" t="s">
        <v>41</v>
      </c>
      <c r="C125" s="480"/>
      <c r="D125" s="520"/>
      <c r="E125" s="337"/>
    </row>
    <row r="126" spans="1:5">
      <c r="A126" s="353"/>
      <c r="B126" s="482"/>
      <c r="C126" s="308"/>
      <c r="D126" s="308"/>
      <c r="E126" s="48"/>
    </row>
    <row r="127" spans="1:5"/>
    <row r="128" spans="1:5">
      <c r="A128" s="353" t="s">
        <v>304</v>
      </c>
      <c r="B128" s="452" t="s">
        <v>659</v>
      </c>
      <c r="C128" s="452"/>
    </row>
    <row r="129" spans="1:6">
      <c r="A129" s="353" t="s">
        <v>304</v>
      </c>
      <c r="B129" s="452" t="s">
        <v>789</v>
      </c>
      <c r="C129" s="166"/>
    </row>
    <row r="130" spans="1:6">
      <c r="A130" s="353" t="s">
        <v>304</v>
      </c>
      <c r="B130" s="491" t="s">
        <v>660</v>
      </c>
      <c r="C130" s="491"/>
      <c r="D130" s="491"/>
      <c r="E130" s="441" t="s">
        <v>890</v>
      </c>
    </row>
    <row r="131" spans="1:6">
      <c r="A131" s="353" t="s">
        <v>304</v>
      </c>
      <c r="B131" s="491" t="s">
        <v>661</v>
      </c>
      <c r="C131" s="491"/>
      <c r="D131" s="491"/>
      <c r="E131" s="441" t="s">
        <v>890</v>
      </c>
    </row>
    <row r="132" spans="1:6">
      <c r="A132" s="353" t="s">
        <v>304</v>
      </c>
      <c r="B132" s="491" t="s">
        <v>662</v>
      </c>
      <c r="C132" s="491"/>
      <c r="D132" s="491"/>
      <c r="E132" s="441" t="s">
        <v>890</v>
      </c>
    </row>
    <row r="133" spans="1:6">
      <c r="A133" s="353" t="s">
        <v>304</v>
      </c>
      <c r="B133" s="491" t="s">
        <v>663</v>
      </c>
      <c r="C133" s="491"/>
      <c r="D133" s="491"/>
      <c r="E133" s="441" t="s">
        <v>890</v>
      </c>
    </row>
    <row r="134" spans="1:6">
      <c r="A134" s="353" t="s">
        <v>304</v>
      </c>
      <c r="B134" s="491" t="s">
        <v>365</v>
      </c>
      <c r="C134" s="491"/>
      <c r="D134" s="491"/>
      <c r="E134" s="441" t="s">
        <v>890</v>
      </c>
    </row>
    <row r="135" spans="1:6">
      <c r="A135" s="353" t="s">
        <v>304</v>
      </c>
      <c r="B135" s="491" t="s">
        <v>664</v>
      </c>
      <c r="C135" s="491"/>
      <c r="D135" s="491"/>
      <c r="E135" s="67"/>
    </row>
    <row r="136" spans="1:6">
      <c r="A136" s="353" t="s">
        <v>304</v>
      </c>
      <c r="B136" s="491" t="s">
        <v>665</v>
      </c>
      <c r="C136" s="491"/>
      <c r="D136" s="491"/>
      <c r="E136" s="67"/>
    </row>
    <row r="137" spans="1:6" ht="12.75" customHeight="1">
      <c r="A137" s="353" t="s">
        <v>304</v>
      </c>
      <c r="B137" s="519" t="s">
        <v>41</v>
      </c>
      <c r="C137" s="480"/>
      <c r="D137" s="520"/>
      <c r="E137" s="337"/>
    </row>
    <row r="138" spans="1:6">
      <c r="A138" s="353"/>
      <c r="B138" s="482"/>
      <c r="C138" s="308"/>
      <c r="D138" s="308"/>
      <c r="E138" s="48"/>
    </row>
    <row r="139" spans="1:6"/>
    <row r="140" spans="1:6">
      <c r="A140" s="353" t="s">
        <v>305</v>
      </c>
      <c r="B140" s="452" t="s">
        <v>131</v>
      </c>
      <c r="C140" s="166"/>
      <c r="D140" s="166"/>
      <c r="E140" s="166"/>
      <c r="F140" s="166"/>
    </row>
    <row r="141" spans="1:6">
      <c r="A141" s="353" t="s">
        <v>305</v>
      </c>
      <c r="B141" s="310"/>
      <c r="C141" s="310"/>
      <c r="D141" s="126" t="s">
        <v>666</v>
      </c>
      <c r="E141" s="126" t="s">
        <v>667</v>
      </c>
    </row>
    <row r="142" spans="1:6">
      <c r="A142" s="353" t="s">
        <v>305</v>
      </c>
      <c r="B142" s="312" t="s">
        <v>668</v>
      </c>
      <c r="C142" s="312"/>
      <c r="D142" s="450" t="s">
        <v>890</v>
      </c>
      <c r="E142" s="11"/>
    </row>
    <row r="143" spans="1:6">
      <c r="A143" s="353" t="s">
        <v>305</v>
      </c>
      <c r="B143" s="312" t="s">
        <v>669</v>
      </c>
      <c r="C143" s="312"/>
      <c r="D143" s="11"/>
      <c r="E143" s="11"/>
    </row>
    <row r="144" spans="1:6">
      <c r="A144" s="353" t="s">
        <v>305</v>
      </c>
      <c r="B144" s="312" t="s">
        <v>670</v>
      </c>
      <c r="C144" s="312"/>
      <c r="D144" s="11"/>
      <c r="E144" s="11"/>
    </row>
    <row r="145" spans="1:5">
      <c r="A145" s="353" t="s">
        <v>305</v>
      </c>
      <c r="B145" s="312" t="s">
        <v>671</v>
      </c>
      <c r="C145" s="312"/>
      <c r="D145" s="450" t="s">
        <v>890</v>
      </c>
      <c r="E145" s="11"/>
    </row>
    <row r="146" spans="1:5">
      <c r="A146" s="353" t="s">
        <v>305</v>
      </c>
      <c r="B146" s="312" t="s">
        <v>672</v>
      </c>
      <c r="C146" s="312"/>
      <c r="D146" s="11"/>
      <c r="E146" s="11"/>
    </row>
    <row r="147" spans="1:5">
      <c r="A147" s="353" t="s">
        <v>305</v>
      </c>
      <c r="B147" s="312" t="s">
        <v>673</v>
      </c>
      <c r="C147" s="312"/>
      <c r="D147" s="450" t="s">
        <v>890</v>
      </c>
      <c r="E147" s="112"/>
    </row>
    <row r="148" spans="1:5">
      <c r="A148" s="353" t="s">
        <v>305</v>
      </c>
      <c r="B148" s="312" t="s">
        <v>674</v>
      </c>
      <c r="C148" s="312"/>
      <c r="D148" s="450" t="s">
        <v>890</v>
      </c>
      <c r="E148" s="11"/>
    </row>
    <row r="149" spans="1:5">
      <c r="A149" s="353" t="s">
        <v>305</v>
      </c>
      <c r="B149" s="312" t="s">
        <v>826</v>
      </c>
      <c r="C149" s="312"/>
      <c r="D149" s="11"/>
      <c r="E149" s="11"/>
    </row>
    <row r="150" spans="1:5">
      <c r="A150" s="353" t="s">
        <v>305</v>
      </c>
      <c r="B150" s="312" t="s">
        <v>675</v>
      </c>
      <c r="C150" s="312"/>
      <c r="D150" s="450" t="s">
        <v>890</v>
      </c>
      <c r="E150" s="11"/>
    </row>
    <row r="151" spans="1:5">
      <c r="A151" s="353" t="s">
        <v>305</v>
      </c>
      <c r="B151" s="312" t="s">
        <v>676</v>
      </c>
      <c r="C151" s="312"/>
      <c r="D151" s="11"/>
      <c r="E151" s="11"/>
    </row>
    <row r="152" spans="1:5">
      <c r="A152" s="353" t="s">
        <v>305</v>
      </c>
      <c r="B152" s="312" t="s">
        <v>677</v>
      </c>
      <c r="C152" s="312"/>
      <c r="D152" s="450" t="s">
        <v>890</v>
      </c>
      <c r="E152" s="11"/>
    </row>
    <row r="153" spans="1:5"/>
    <row r="154" spans="1:5" ht="55.5" customHeight="1">
      <c r="A154" s="169" t="s">
        <v>499</v>
      </c>
      <c r="B154" s="341" t="s">
        <v>500</v>
      </c>
      <c r="C154" s="342"/>
      <c r="D154" s="342"/>
      <c r="E154" s="342"/>
    </row>
    <row r="155" spans="1:5" ht="12.75" customHeight="1">
      <c r="B155" s="357" t="s">
        <v>1015</v>
      </c>
      <c r="C155" s="335"/>
      <c r="D155" s="335"/>
      <c r="E155" s="335"/>
    </row>
    <row r="156" spans="1:5">
      <c r="B156" s="335"/>
      <c r="C156" s="335"/>
      <c r="D156" s="335"/>
      <c r="E156" s="335"/>
    </row>
    <row r="157" spans="1:5">
      <c r="B157" s="335"/>
      <c r="C157" s="335"/>
      <c r="D157" s="335"/>
      <c r="E157" s="335"/>
    </row>
    <row r="158" spans="1:5">
      <c r="B158" s="335"/>
      <c r="C158" s="335"/>
      <c r="D158" s="335"/>
      <c r="E158" s="335"/>
    </row>
    <row r="159" spans="1:5"/>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zoomScaleNormal="100" workbookViewId="0">
      <selection activeCell="C47" sqref="C47:C51"/>
    </sheetView>
  </sheetViews>
  <sheetFormatPr defaultColWidth="0" defaultRowHeight="12.75" zeroHeight="1"/>
  <cols>
    <col min="1" max="1" width="3.85546875" style="349" customWidth="1"/>
    <col min="2" max="2" width="71.42578125" style="349" customWidth="1"/>
    <col min="3" max="3" width="14.42578125" style="349" customWidth="1"/>
    <col min="4" max="11" width="9" style="349" customWidth="1"/>
    <col min="12" max="12" width="9.140625" customWidth="1"/>
  </cols>
  <sheetData>
    <row r="1" spans="1:17" ht="18">
      <c r="A1" s="459" t="s">
        <v>132</v>
      </c>
      <c r="B1" s="459"/>
      <c r="C1" s="459"/>
      <c r="D1" s="459"/>
      <c r="E1" s="459"/>
      <c r="F1" s="459"/>
      <c r="G1" s="459"/>
      <c r="H1" s="459"/>
      <c r="I1" s="459"/>
      <c r="J1" s="459"/>
      <c r="K1" s="459"/>
    </row>
    <row r="2" spans="1:17"/>
    <row r="3" spans="1:17" ht="38.25" customHeight="1">
      <c r="A3" s="1" t="s">
        <v>145</v>
      </c>
      <c r="B3" s="351" t="s">
        <v>855</v>
      </c>
      <c r="C3" s="352"/>
      <c r="D3" s="352"/>
      <c r="E3" s="352"/>
      <c r="F3" s="352"/>
      <c r="G3" s="352"/>
      <c r="H3" s="352"/>
      <c r="I3" s="352"/>
      <c r="J3" s="352"/>
      <c r="K3" s="352"/>
    </row>
    <row r="4" spans="1:17" ht="66" customHeight="1">
      <c r="B4" s="348" t="s">
        <v>689</v>
      </c>
      <c r="C4" s="348"/>
      <c r="D4" s="348"/>
      <c r="E4"/>
      <c r="F4"/>
      <c r="G4"/>
      <c r="H4"/>
      <c r="I4"/>
      <c r="J4"/>
      <c r="K4"/>
    </row>
    <row r="5" spans="1:17" s="174" customFormat="1">
      <c r="B5" s="175"/>
      <c r="C5" s="175" t="s">
        <v>751</v>
      </c>
      <c r="D5" s="175" t="s">
        <v>752</v>
      </c>
    </row>
    <row r="6" spans="1:17" s="173" customFormat="1" ht="55.5" customHeight="1">
      <c r="A6" s="352"/>
      <c r="B6" s="348" t="s">
        <v>744</v>
      </c>
      <c r="C6" s="176" t="s">
        <v>753</v>
      </c>
      <c r="D6" s="176" t="s">
        <v>754</v>
      </c>
    </row>
    <row r="7" spans="1:17" s="173" customFormat="1" ht="46.5" customHeight="1">
      <c r="A7" s="352"/>
      <c r="B7" s="348" t="s">
        <v>745</v>
      </c>
      <c r="C7" s="176" t="s">
        <v>753</v>
      </c>
      <c r="D7" s="176" t="s">
        <v>390</v>
      </c>
    </row>
    <row r="8" spans="1:17" s="173" customFormat="1" ht="24.75" customHeight="1">
      <c r="A8" s="352"/>
      <c r="B8" s="348" t="s">
        <v>746</v>
      </c>
      <c r="C8" s="176" t="s">
        <v>753</v>
      </c>
      <c r="D8" s="176" t="s">
        <v>755</v>
      </c>
    </row>
    <row r="9" spans="1:17" s="173" customFormat="1" ht="25.5" customHeight="1">
      <c r="A9" s="352"/>
      <c r="B9" s="348" t="s">
        <v>747</v>
      </c>
      <c r="C9" s="176" t="s">
        <v>753</v>
      </c>
      <c r="D9" s="176" t="s">
        <v>753</v>
      </c>
    </row>
    <row r="10" spans="1:17" s="173" customFormat="1" ht="12.75" customHeight="1">
      <c r="A10" s="352"/>
      <c r="B10" s="348" t="s">
        <v>748</v>
      </c>
      <c r="C10" s="176" t="s">
        <v>755</v>
      </c>
      <c r="D10" s="176" t="s">
        <v>753</v>
      </c>
    </row>
    <row r="11" spans="1:17" s="173" customFormat="1" ht="12.75" customHeight="1">
      <c r="A11" s="352"/>
      <c r="B11" s="348" t="s">
        <v>749</v>
      </c>
      <c r="C11" s="176" t="s">
        <v>753</v>
      </c>
      <c r="D11" s="176" t="s">
        <v>753</v>
      </c>
    </row>
    <row r="12" spans="1:17" s="173" customFormat="1" ht="12.75" customHeight="1">
      <c r="A12" s="352"/>
      <c r="B12" s="348" t="s">
        <v>750</v>
      </c>
      <c r="C12" s="176" t="s">
        <v>753</v>
      </c>
      <c r="D12" s="176" t="s">
        <v>755</v>
      </c>
    </row>
    <row r="13" spans="1:17" ht="12.75" customHeight="1">
      <c r="B13" s="129"/>
      <c r="C13" s="129"/>
      <c r="D13" s="129"/>
      <c r="E13" s="129"/>
      <c r="F13" s="129"/>
      <c r="G13" s="129"/>
      <c r="H13" s="129"/>
      <c r="I13" s="129"/>
      <c r="J13" s="129"/>
      <c r="K13" s="129"/>
      <c r="Q13" s="225"/>
    </row>
    <row r="14" spans="1:17" s="177" customFormat="1" ht="25.5" customHeight="1">
      <c r="B14" s="554" t="s">
        <v>756</v>
      </c>
      <c r="C14" s="555"/>
      <c r="D14" s="555"/>
      <c r="E14" s="555"/>
      <c r="F14" s="555"/>
      <c r="G14" s="555"/>
      <c r="H14" s="555"/>
      <c r="I14" s="555"/>
      <c r="J14" s="555"/>
      <c r="K14" s="555"/>
    </row>
    <row r="15" spans="1:17" s="177" customFormat="1" ht="49.5" customHeight="1">
      <c r="B15" s="554" t="s">
        <v>757</v>
      </c>
      <c r="C15" s="555"/>
      <c r="D15" s="555"/>
      <c r="E15" s="555"/>
      <c r="F15" s="555"/>
      <c r="G15" s="555"/>
      <c r="H15" s="555"/>
      <c r="I15" s="555"/>
      <c r="J15" s="555"/>
      <c r="K15" s="555"/>
    </row>
    <row r="16" spans="1:17" ht="25.5" customHeight="1">
      <c r="B16" s="554" t="s">
        <v>709</v>
      </c>
      <c r="C16" s="554"/>
      <c r="D16" s="554"/>
      <c r="E16" s="554"/>
      <c r="F16" s="554"/>
      <c r="G16" s="554"/>
      <c r="H16" s="554"/>
      <c r="I16" s="554"/>
      <c r="J16" s="554"/>
      <c r="K16" s="554"/>
    </row>
    <row r="17" spans="1:11" ht="64.5" customHeight="1">
      <c r="B17" s="554" t="s">
        <v>119</v>
      </c>
      <c r="C17" s="555"/>
      <c r="D17" s="555"/>
      <c r="E17" s="555"/>
      <c r="F17" s="555"/>
      <c r="G17" s="555"/>
      <c r="H17" s="555"/>
      <c r="I17" s="555"/>
      <c r="J17" s="555"/>
      <c r="K17" s="555"/>
    </row>
    <row r="18" spans="1:11" ht="12.75" customHeight="1">
      <c r="B18" s="556" t="s">
        <v>649</v>
      </c>
      <c r="C18" s="557"/>
      <c r="D18" s="557"/>
      <c r="E18" s="557"/>
      <c r="F18" s="557"/>
      <c r="G18" s="557"/>
      <c r="H18" s="557"/>
      <c r="I18" s="557"/>
      <c r="J18" s="557"/>
      <c r="K18" s="557"/>
    </row>
    <row r="19" spans="1:11" ht="12.75" customHeight="1">
      <c r="B19" s="557"/>
      <c r="C19" s="557"/>
      <c r="D19" s="557"/>
      <c r="E19" s="557"/>
      <c r="F19" s="557"/>
      <c r="G19" s="557"/>
      <c r="H19" s="557"/>
      <c r="I19" s="557"/>
      <c r="J19" s="557"/>
      <c r="K19" s="557"/>
    </row>
    <row r="20" spans="1:11">
      <c r="C20" s="335"/>
      <c r="D20" s="335"/>
      <c r="E20" s="335"/>
      <c r="F20" s="335"/>
      <c r="G20" s="335"/>
      <c r="H20" s="335"/>
      <c r="I20" s="335"/>
      <c r="J20" s="335"/>
      <c r="K20" s="335"/>
    </row>
    <row r="21" spans="1:11">
      <c r="A21" s="1" t="s">
        <v>145</v>
      </c>
      <c r="B21" s="531"/>
      <c r="C21" s="532"/>
      <c r="D21" s="532"/>
      <c r="E21" s="532"/>
      <c r="F21" s="532"/>
      <c r="G21" s="532"/>
      <c r="H21" s="533"/>
      <c r="I21" s="126" t="s">
        <v>133</v>
      </c>
      <c r="J21" s="126" t="s">
        <v>134</v>
      </c>
      <c r="K21" s="126" t="s">
        <v>211</v>
      </c>
    </row>
    <row r="22" spans="1:11" ht="12.75" customHeight="1">
      <c r="A22" s="1" t="s">
        <v>145</v>
      </c>
      <c r="B22" s="560" t="s">
        <v>1035</v>
      </c>
      <c r="C22" s="475"/>
      <c r="D22" s="471"/>
      <c r="E22" s="471"/>
      <c r="F22" s="71">
        <v>2063</v>
      </c>
      <c r="G22" s="71">
        <v>313</v>
      </c>
      <c r="H22" s="71">
        <f>SUM(F22:G22)</f>
        <v>2376</v>
      </c>
      <c r="I22"/>
      <c r="J22"/>
      <c r="K22"/>
    </row>
    <row r="23" spans="1:11" ht="12.75" customHeight="1">
      <c r="A23" s="1" t="s">
        <v>145</v>
      </c>
      <c r="B23" s="560" t="s">
        <v>1036</v>
      </c>
      <c r="C23" s="475"/>
      <c r="D23" s="471"/>
      <c r="E23" s="471"/>
      <c r="F23" s="71">
        <v>458</v>
      </c>
      <c r="G23" s="71">
        <v>37</v>
      </c>
      <c r="H23" s="71">
        <f t="shared" ref="H23:H27" si="0">SUM(F23:G23)</f>
        <v>495</v>
      </c>
      <c r="I23"/>
      <c r="J23"/>
      <c r="K23"/>
    </row>
    <row r="24" spans="1:11" ht="12.75" customHeight="1">
      <c r="A24" s="1" t="s">
        <v>145</v>
      </c>
      <c r="B24" s="560" t="s">
        <v>1037</v>
      </c>
      <c r="C24" s="475"/>
      <c r="D24" s="471"/>
      <c r="E24" s="471"/>
      <c r="F24" s="71">
        <v>670</v>
      </c>
      <c r="G24" s="71">
        <v>152</v>
      </c>
      <c r="H24" s="71">
        <f t="shared" si="0"/>
        <v>822</v>
      </c>
      <c r="I24"/>
      <c r="J24"/>
      <c r="K24"/>
    </row>
    <row r="25" spans="1:11" ht="12.75" customHeight="1">
      <c r="A25" s="1" t="s">
        <v>145</v>
      </c>
      <c r="B25" s="561" t="s">
        <v>1038</v>
      </c>
      <c r="C25" s="471"/>
      <c r="D25" s="471"/>
      <c r="E25" s="471"/>
      <c r="F25" s="71">
        <v>1393</v>
      </c>
      <c r="G25" s="71">
        <v>161</v>
      </c>
      <c r="H25" s="71">
        <f t="shared" si="0"/>
        <v>1554</v>
      </c>
      <c r="I25"/>
      <c r="J25"/>
      <c r="K25"/>
    </row>
    <row r="26" spans="1:11" ht="14.25" customHeight="1">
      <c r="A26" s="1" t="s">
        <v>145</v>
      </c>
      <c r="B26" s="561" t="s">
        <v>1039</v>
      </c>
      <c r="C26" s="471"/>
      <c r="D26" s="471"/>
      <c r="E26" s="471"/>
      <c r="F26" s="71">
        <v>93</v>
      </c>
      <c r="G26" s="71">
        <v>10</v>
      </c>
      <c r="H26" s="71">
        <f t="shared" si="0"/>
        <v>103</v>
      </c>
      <c r="I26"/>
      <c r="J26"/>
      <c r="K26"/>
    </row>
    <row r="27" spans="1:11" ht="25.5" customHeight="1">
      <c r="A27" s="1" t="s">
        <v>145</v>
      </c>
      <c r="B27" s="562" t="s">
        <v>1040</v>
      </c>
      <c r="C27" s="537"/>
      <c r="D27" s="537"/>
      <c r="E27" s="537"/>
      <c r="F27" s="71">
        <v>2030</v>
      </c>
      <c r="G27" s="71">
        <v>270</v>
      </c>
      <c r="H27" s="71">
        <f t="shared" si="0"/>
        <v>2300</v>
      </c>
      <c r="I27"/>
      <c r="J27"/>
      <c r="K27"/>
    </row>
    <row r="28" spans="1:11" ht="26.25" customHeight="1">
      <c r="A28" s="1" t="s">
        <v>145</v>
      </c>
      <c r="B28" s="561" t="s">
        <v>1041</v>
      </c>
      <c r="C28" s="471"/>
      <c r="D28" s="471"/>
      <c r="E28" s="471"/>
      <c r="F28" s="453" t="s">
        <v>893</v>
      </c>
      <c r="G28" s="453" t="s">
        <v>893</v>
      </c>
      <c r="H28" s="453" t="s">
        <v>893</v>
      </c>
      <c r="I28"/>
      <c r="J28"/>
      <c r="K28"/>
    </row>
    <row r="29" spans="1:11" ht="12.75" customHeight="1">
      <c r="A29" s="1" t="s">
        <v>145</v>
      </c>
      <c r="B29" s="561" t="s">
        <v>1042</v>
      </c>
      <c r="C29" s="471"/>
      <c r="D29" s="471"/>
      <c r="E29" s="471"/>
      <c r="F29" s="71">
        <v>32</v>
      </c>
      <c r="G29" s="71">
        <v>43</v>
      </c>
      <c r="H29" s="71">
        <f>SUM(F29:G29)</f>
        <v>75</v>
      </c>
      <c r="I29"/>
      <c r="J29"/>
      <c r="K29"/>
    </row>
    <row r="30" spans="1:11" ht="25.5" customHeight="1">
      <c r="A30" s="1" t="s">
        <v>145</v>
      </c>
      <c r="B30" s="561" t="s">
        <v>1043</v>
      </c>
      <c r="C30" s="471"/>
      <c r="D30" s="471"/>
      <c r="E30" s="471"/>
      <c r="F30" s="71">
        <v>1</v>
      </c>
      <c r="G30" s="71">
        <v>0</v>
      </c>
      <c r="H30" s="71">
        <f>SUM(F30:G30)</f>
        <v>1</v>
      </c>
      <c r="I30"/>
      <c r="J30"/>
      <c r="K30"/>
    </row>
    <row r="31" spans="1:11" ht="25.5" customHeight="1">
      <c r="A31" s="1" t="s">
        <v>145</v>
      </c>
      <c r="B31" s="563" t="s">
        <v>1044</v>
      </c>
      <c r="C31" s="170"/>
      <c r="D31" s="170"/>
      <c r="E31" s="170"/>
      <c r="F31" s="71"/>
      <c r="G31" s="71"/>
      <c r="H31" s="71"/>
      <c r="I31"/>
      <c r="J31"/>
      <c r="K31"/>
    </row>
    <row r="32" spans="1:11"/>
    <row r="33" spans="1:11">
      <c r="A33" s="1" t="s">
        <v>146</v>
      </c>
      <c r="B33" s="64" t="s">
        <v>148</v>
      </c>
      <c r="C33" s="166"/>
      <c r="D33" s="166"/>
      <c r="E33" s="166"/>
      <c r="F33" s="166"/>
      <c r="G33" s="166"/>
      <c r="H33" s="166"/>
      <c r="I33" s="166"/>
      <c r="J33" s="166"/>
      <c r="K33" s="166"/>
    </row>
    <row r="34" spans="1:11" ht="64.5" customHeight="1">
      <c r="B34" s="163" t="s">
        <v>856</v>
      </c>
      <c r="C34" s="163"/>
      <c r="D34" s="163"/>
      <c r="E34" s="163"/>
      <c r="F34" s="163"/>
      <c r="G34" s="163"/>
      <c r="H34" s="163"/>
      <c r="I34" s="163"/>
      <c r="J34" s="163"/>
      <c r="K34" s="163"/>
    </row>
    <row r="35" spans="1:11">
      <c r="B35" s="268"/>
      <c r="C35" s="268"/>
      <c r="D35" s="268"/>
      <c r="E35" s="268"/>
      <c r="F35" s="268"/>
      <c r="G35" s="268"/>
      <c r="H35" s="268"/>
      <c r="I35" s="268"/>
      <c r="J35" s="268"/>
      <c r="K35" s="268"/>
    </row>
    <row r="36" spans="1:11" s="157" customFormat="1">
      <c r="A36" s="64" t="s">
        <v>146</v>
      </c>
      <c r="B36" s="354" t="s">
        <v>857</v>
      </c>
      <c r="C36" s="167">
        <v>13</v>
      </c>
      <c r="D36" s="168" t="s">
        <v>163</v>
      </c>
      <c r="E36" s="178" t="s">
        <v>758</v>
      </c>
      <c r="F36" s="179">
        <v>28758</v>
      </c>
      <c r="G36" s="178" t="s">
        <v>759</v>
      </c>
    </row>
    <row r="37" spans="1:11" s="157" customFormat="1">
      <c r="E37" s="180" t="s">
        <v>760</v>
      </c>
      <c r="F37" s="179">
        <v>2167</v>
      </c>
      <c r="G37" s="178" t="s">
        <v>164</v>
      </c>
    </row>
    <row r="38" spans="1:11" ht="16.5" customHeight="1">
      <c r="A38" s="1" t="s">
        <v>147</v>
      </c>
      <c r="B38" s="64" t="s">
        <v>135</v>
      </c>
      <c r="C38" s="166"/>
      <c r="D38" s="166"/>
      <c r="E38" s="166"/>
      <c r="F38" s="166"/>
      <c r="G38" s="166"/>
      <c r="H38"/>
      <c r="I38"/>
      <c r="J38"/>
      <c r="K38"/>
    </row>
    <row r="39" spans="1:11" ht="27" customHeight="1">
      <c r="A39" s="1"/>
      <c r="B39" s="517" t="s">
        <v>858</v>
      </c>
      <c r="C39" s="163"/>
      <c r="D39" s="163"/>
      <c r="E39" s="163"/>
      <c r="F39" s="163"/>
      <c r="G39" s="163"/>
      <c r="H39" s="163"/>
      <c r="I39" s="163"/>
      <c r="J39" s="163"/>
      <c r="K39" s="163"/>
    </row>
    <row r="40" spans="1:11" ht="115.5" customHeight="1">
      <c r="A40" s="1"/>
      <c r="B40" s="558" t="s">
        <v>678</v>
      </c>
      <c r="C40" s="163"/>
      <c r="D40" s="163"/>
      <c r="E40" s="163"/>
      <c r="F40" s="163"/>
      <c r="G40" s="163"/>
      <c r="H40" s="163"/>
      <c r="I40" s="163"/>
      <c r="J40" s="163"/>
      <c r="K40" s="163"/>
    </row>
    <row r="41" spans="1:11" ht="93" customHeight="1">
      <c r="A41" s="1"/>
      <c r="B41" s="558" t="s">
        <v>679</v>
      </c>
      <c r="C41" s="517"/>
      <c r="D41" s="517"/>
      <c r="E41" s="517"/>
      <c r="F41" s="517"/>
      <c r="G41" s="517"/>
      <c r="H41" s="517"/>
      <c r="I41" s="517"/>
      <c r="J41" s="517"/>
      <c r="K41" s="517"/>
    </row>
    <row r="42" spans="1:11" ht="68.25" customHeight="1">
      <c r="A42" s="1"/>
      <c r="B42" s="517" t="s">
        <v>859</v>
      </c>
      <c r="C42" s="163"/>
      <c r="D42" s="163"/>
      <c r="E42" s="163"/>
      <c r="F42" s="163"/>
      <c r="G42" s="163"/>
      <c r="H42" s="163"/>
      <c r="I42" s="163"/>
      <c r="J42" s="163"/>
      <c r="K42" s="163"/>
    </row>
    <row r="43" spans="1:11">
      <c r="A43" s="1"/>
      <c r="B43" s="128"/>
      <c r="C43" s="128"/>
      <c r="D43" s="128"/>
      <c r="E43" s="128"/>
      <c r="F43" s="128"/>
      <c r="G43" s="128"/>
      <c r="H43" s="128"/>
      <c r="I43" s="128"/>
      <c r="J43" s="128"/>
      <c r="K43" s="128"/>
    </row>
    <row r="44" spans="1:11">
      <c r="A44" s="1" t="s">
        <v>147</v>
      </c>
      <c r="B44" s="464" t="s">
        <v>357</v>
      </c>
      <c r="C44" s="465"/>
      <c r="D44" s="465"/>
      <c r="E44" s="465"/>
      <c r="F44" s="465"/>
      <c r="G44" s="465"/>
      <c r="H44" s="465"/>
      <c r="I44" s="465"/>
      <c r="J44" s="465"/>
      <c r="K44" s="465"/>
    </row>
    <row r="45" spans="1:11"/>
    <row r="46" spans="1:11">
      <c r="A46" s="1" t="s">
        <v>147</v>
      </c>
      <c r="B46" s="559" t="s">
        <v>358</v>
      </c>
      <c r="C46" s="559"/>
      <c r="D46" s="559"/>
      <c r="E46" s="559"/>
      <c r="F46" s="559"/>
      <c r="G46" s="559"/>
      <c r="H46" s="559"/>
      <c r="I46" s="559"/>
      <c r="J46" s="559"/>
      <c r="K46" s="559"/>
    </row>
    <row r="47" spans="1:11" ht="12.75" customHeight="1">
      <c r="A47" s="1" t="s">
        <v>147</v>
      </c>
      <c r="B47" s="65" t="s">
        <v>136</v>
      </c>
      <c r="C47" s="127" t="s">
        <v>137</v>
      </c>
      <c r="D47" s="127" t="s">
        <v>138</v>
      </c>
      <c r="E47" s="127" t="s">
        <v>139</v>
      </c>
      <c r="F47" s="127" t="s">
        <v>140</v>
      </c>
      <c r="G47" s="127" t="s">
        <v>141</v>
      </c>
      <c r="H47" s="127" t="s">
        <v>142</v>
      </c>
      <c r="I47" s="127" t="s">
        <v>143</v>
      </c>
      <c r="J47" s="127" t="s">
        <v>211</v>
      </c>
      <c r="K47"/>
    </row>
    <row r="48" spans="1:11">
      <c r="A48" s="1" t="s">
        <v>147</v>
      </c>
      <c r="B48" s="65"/>
      <c r="C48" s="11">
        <v>586</v>
      </c>
      <c r="D48" s="11">
        <v>953</v>
      </c>
      <c r="E48" s="11">
        <v>929</v>
      </c>
      <c r="F48" s="11">
        <v>530</v>
      </c>
      <c r="G48" s="11">
        <v>319</v>
      </c>
      <c r="H48" s="11">
        <v>467</v>
      </c>
      <c r="I48" s="11">
        <v>258</v>
      </c>
      <c r="J48" s="11">
        <f>SUM(C48:I48)</f>
        <v>4042</v>
      </c>
      <c r="K48"/>
    </row>
    <row r="49" spans="1:11">
      <c r="B49" s="267"/>
      <c r="K49"/>
    </row>
    <row r="50" spans="1:11" ht="12.75" customHeight="1">
      <c r="A50" s="1" t="s">
        <v>147</v>
      </c>
      <c r="B50" s="65" t="s">
        <v>144</v>
      </c>
      <c r="C50" s="127" t="s">
        <v>137</v>
      </c>
      <c r="D50" s="127" t="s">
        <v>138</v>
      </c>
      <c r="E50" s="127" t="s">
        <v>139</v>
      </c>
      <c r="F50" s="127" t="s">
        <v>140</v>
      </c>
      <c r="G50" s="127" t="s">
        <v>141</v>
      </c>
      <c r="H50" s="127" t="s">
        <v>142</v>
      </c>
      <c r="I50" s="127" t="s">
        <v>143</v>
      </c>
      <c r="J50" s="127" t="s">
        <v>211</v>
      </c>
      <c r="K50"/>
    </row>
    <row r="51" spans="1:11">
      <c r="A51" s="1" t="s">
        <v>147</v>
      </c>
      <c r="B51" s="65"/>
      <c r="C51" s="11">
        <v>458</v>
      </c>
      <c r="D51" s="11">
        <v>1037</v>
      </c>
      <c r="E51" s="11">
        <v>909</v>
      </c>
      <c r="F51" s="11">
        <v>237</v>
      </c>
      <c r="G51" s="11">
        <v>59</v>
      </c>
      <c r="H51" s="11">
        <v>47</v>
      </c>
      <c r="I51" s="11">
        <v>49</v>
      </c>
      <c r="J51" s="11">
        <f>SUM(C51:I51)</f>
        <v>2796</v>
      </c>
      <c r="K51"/>
    </row>
    <row r="52" spans="1:11"/>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Webb, Ottlie M.</cp:lastModifiedBy>
  <cp:lastPrinted>2013-08-28T20:03:57Z</cp:lastPrinted>
  <dcterms:created xsi:type="dcterms:W3CDTF">2001-06-11T17:38:48Z</dcterms:created>
  <dcterms:modified xsi:type="dcterms:W3CDTF">2020-03-06T17:25:43Z</dcterms:modified>
</cp:coreProperties>
</file>