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purdue0-my.sharepoint.com/personal/cline_purdue_edu/Documents/Work Information/Grad Pay Templates FY &amp; AY/"/>
    </mc:Choice>
  </mc:AlternateContent>
  <bookViews>
    <workbookView xWindow="5670" yWindow="-120" windowWidth="19620" windowHeight="11760" firstSheet="5" activeTab="5"/>
  </bookViews>
  <sheets>
    <sheet name="Academic Data" sheetId="6" state="hidden" r:id="rId1"/>
    <sheet name="Offer Dates" sheetId="7" state="hidden" r:id="rId2"/>
    <sheet name="Key Dates" sheetId="1" state="hidden" r:id="rId3"/>
    <sheet name="Pay Periods" sheetId="3" state="hidden" r:id="rId4"/>
    <sheet name="Academic Starting Fall by 19" sheetId="4" state="hidden" r:id="rId5"/>
    <sheet name="Academic Starting Spring by 19" sheetId="5" r:id="rId6"/>
  </sheets>
  <definedNames>
    <definedName name="ayfalldata">'Academic Data'!$J:$S</definedName>
    <definedName name="ayfallstpp">'Academic Starting Fall by 19'!$D$3</definedName>
    <definedName name="AYpp" localSheetId="0">'Academic Data'!$A$1:$B$14</definedName>
    <definedName name="ayspringdata">'Academic Data'!$I:$S</definedName>
    <definedName name="ayyearspstartpp">'Academic Starting Spring by 19'!$D$4</definedName>
    <definedName name="fallbwpay">'Academic Starting Fall by 19'!$D$5</definedName>
    <definedName name="spbwpay">'Academic Starting Spring by 19'!$D$6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 i="5" l="1"/>
  <c r="D27" i="5"/>
  <c r="D28" i="5"/>
  <c r="D29" i="5"/>
  <c r="D30" i="5"/>
  <c r="D31" i="5"/>
  <c r="D32" i="5"/>
  <c r="D33" i="5"/>
  <c r="D34" i="5"/>
  <c r="D25" i="5"/>
  <c r="D11" i="5"/>
  <c r="D12" i="5"/>
  <c r="D13" i="5"/>
  <c r="D14" i="5"/>
  <c r="D15" i="5"/>
  <c r="D16" i="5"/>
  <c r="D17" i="5"/>
  <c r="D18" i="5"/>
  <c r="D19" i="5"/>
  <c r="D10" i="5"/>
  <c r="H26" i="5" l="1"/>
  <c r="H27" i="5"/>
  <c r="H28" i="5"/>
  <c r="H29" i="5"/>
  <c r="H30" i="5"/>
  <c r="H31" i="5"/>
  <c r="H32" i="5"/>
  <c r="H33" i="5"/>
  <c r="H34" i="5"/>
  <c r="H25" i="5"/>
  <c r="H11" i="5"/>
  <c r="H12" i="5"/>
  <c r="H13" i="5"/>
  <c r="H14" i="5"/>
  <c r="H15" i="5"/>
  <c r="H16" i="5"/>
  <c r="H17" i="5"/>
  <c r="H18" i="5"/>
  <c r="H19" i="5"/>
  <c r="H10" i="5"/>
  <c r="H20" i="4"/>
  <c r="H21" i="4"/>
  <c r="H22" i="4"/>
  <c r="H23" i="4"/>
  <c r="H24" i="4"/>
  <c r="H25" i="4"/>
  <c r="H26" i="4"/>
  <c r="H27" i="4"/>
  <c r="H28" i="4"/>
  <c r="H19" i="4"/>
  <c r="H10" i="4"/>
  <c r="H11" i="4"/>
  <c r="H12" i="4"/>
  <c r="H13" i="4"/>
  <c r="H14" i="4"/>
  <c r="H15" i="4"/>
  <c r="H16" i="4"/>
  <c r="H17" i="4"/>
  <c r="H8" i="4"/>
  <c r="H9" i="4"/>
  <c r="F26" i="5" l="1"/>
  <c r="F27" i="5"/>
  <c r="F28" i="5"/>
  <c r="F29" i="5"/>
  <c r="F30" i="5"/>
  <c r="F31" i="5"/>
  <c r="F32" i="5"/>
  <c r="F33" i="5"/>
  <c r="F34" i="5"/>
  <c r="F25" i="5"/>
  <c r="F11" i="5"/>
  <c r="F12" i="5"/>
  <c r="F13" i="5"/>
  <c r="F14" i="5"/>
  <c r="F15" i="5"/>
  <c r="F16" i="5"/>
  <c r="F17" i="5"/>
  <c r="F18" i="5"/>
  <c r="F19" i="5"/>
  <c r="F10" i="5"/>
  <c r="F20" i="4"/>
  <c r="F21" i="4"/>
  <c r="F22" i="4"/>
  <c r="F23" i="4"/>
  <c r="F24" i="4"/>
  <c r="F25" i="4"/>
  <c r="F26" i="4"/>
  <c r="F27" i="4"/>
  <c r="F28" i="4"/>
  <c r="F19" i="4"/>
  <c r="F9" i="4"/>
  <c r="F10" i="4"/>
  <c r="F11" i="4"/>
  <c r="F12" i="4"/>
  <c r="F13" i="4"/>
  <c r="F14" i="4"/>
  <c r="F15" i="4"/>
  <c r="F16" i="4"/>
  <c r="F17" i="4"/>
  <c r="F8" i="4"/>
  <c r="D20" i="4"/>
  <c r="D21" i="4"/>
  <c r="D22" i="4"/>
  <c r="D23" i="4"/>
  <c r="D24" i="4"/>
  <c r="D25" i="4"/>
  <c r="D26" i="4"/>
  <c r="D27" i="4"/>
  <c r="D28" i="4"/>
  <c r="D19" i="4"/>
  <c r="D9" i="4"/>
  <c r="D10" i="4"/>
  <c r="D11" i="4"/>
  <c r="D12" i="4"/>
  <c r="D13" i="4"/>
  <c r="D14" i="4"/>
  <c r="D15" i="4"/>
  <c r="D16" i="4"/>
  <c r="D17" i="4"/>
  <c r="D8" i="4"/>
  <c r="F118" i="3"/>
  <c r="F119" i="3"/>
  <c r="E119" i="3" s="1"/>
  <c r="F120" i="3"/>
  <c r="F121" i="3"/>
  <c r="F122" i="3"/>
  <c r="F123" i="3"/>
  <c r="F124" i="3"/>
  <c r="F125" i="3"/>
  <c r="F117" i="3"/>
  <c r="E125" i="3"/>
  <c r="F115" i="3"/>
  <c r="E115" i="3" s="1"/>
  <c r="F107" i="3"/>
  <c r="F108" i="3"/>
  <c r="E108" i="3" s="1"/>
  <c r="F109" i="3"/>
  <c r="F110" i="3"/>
  <c r="F111" i="3"/>
  <c r="F112" i="3"/>
  <c r="E112" i="3" s="1"/>
  <c r="F113" i="3"/>
  <c r="F114" i="3"/>
  <c r="F106" i="3"/>
  <c r="E85" i="3"/>
  <c r="E95" i="3"/>
  <c r="F81" i="3"/>
  <c r="E81" i="3" s="1"/>
  <c r="F82" i="3"/>
  <c r="F83" i="3"/>
  <c r="F84" i="3"/>
  <c r="F85" i="3"/>
  <c r="F86" i="3"/>
  <c r="F87" i="3"/>
  <c r="E87" i="3" s="1"/>
  <c r="F88" i="3"/>
  <c r="E88" i="3" s="1"/>
  <c r="F89" i="3"/>
  <c r="E89" i="3" s="1"/>
  <c r="F90" i="3"/>
  <c r="E90" i="3" s="1"/>
  <c r="F91" i="3"/>
  <c r="F92" i="3"/>
  <c r="F93" i="3"/>
  <c r="E93" i="3" s="1"/>
  <c r="F94" i="3"/>
  <c r="F95" i="3"/>
  <c r="F96" i="3"/>
  <c r="F97" i="3"/>
  <c r="E97" i="3" s="1"/>
  <c r="F98" i="3"/>
  <c r="E98" i="3" s="1"/>
  <c r="F99" i="3"/>
  <c r="E99" i="3" s="1"/>
  <c r="F80" i="3"/>
  <c r="E70" i="3"/>
  <c r="F55" i="3"/>
  <c r="F56" i="3"/>
  <c r="E56" i="3" s="1"/>
  <c r="F57" i="3"/>
  <c r="E57" i="3" s="1"/>
  <c r="F58" i="3"/>
  <c r="F59" i="3"/>
  <c r="F60" i="3"/>
  <c r="E60" i="3" s="1"/>
  <c r="F61" i="3"/>
  <c r="F62" i="3"/>
  <c r="E62" i="3" s="1"/>
  <c r="F63" i="3"/>
  <c r="E63" i="3" s="1"/>
  <c r="F64" i="3"/>
  <c r="E64" i="3" s="1"/>
  <c r="F65" i="3"/>
  <c r="E65" i="3" s="1"/>
  <c r="F66" i="3"/>
  <c r="F67" i="3"/>
  <c r="F68" i="3"/>
  <c r="F69" i="3"/>
  <c r="F70" i="3"/>
  <c r="F71" i="3"/>
  <c r="E71" i="3" s="1"/>
  <c r="F72" i="3"/>
  <c r="E72" i="3" s="1"/>
  <c r="F73" i="3"/>
  <c r="E73" i="3" s="1"/>
  <c r="F54" i="3"/>
  <c r="E36" i="3"/>
  <c r="F29" i="3"/>
  <c r="E29" i="3" s="1"/>
  <c r="F30" i="3"/>
  <c r="E30" i="3" s="1"/>
  <c r="F31" i="3"/>
  <c r="E31" i="3" s="1"/>
  <c r="F32" i="3"/>
  <c r="F33" i="3"/>
  <c r="F34" i="3"/>
  <c r="F35" i="3"/>
  <c r="F36" i="3"/>
  <c r="F37" i="3"/>
  <c r="E37" i="3" s="1"/>
  <c r="F38" i="3"/>
  <c r="E38" i="3" s="1"/>
  <c r="F39" i="3"/>
  <c r="E39" i="3" s="1"/>
  <c r="F40" i="3"/>
  <c r="F41" i="3"/>
  <c r="F42" i="3"/>
  <c r="E42" i="3" s="1"/>
  <c r="F43" i="3"/>
  <c r="F44" i="3"/>
  <c r="E44" i="3" s="1"/>
  <c r="F45" i="3"/>
  <c r="E45" i="3" s="1"/>
  <c r="F46" i="3"/>
  <c r="E46" i="3" s="1"/>
  <c r="F47" i="3"/>
  <c r="E47" i="3" s="1"/>
  <c r="F28" i="3"/>
  <c r="E28" i="3"/>
  <c r="F15" i="3"/>
  <c r="F16" i="3"/>
  <c r="F17" i="3"/>
  <c r="F18" i="3"/>
  <c r="F19" i="3"/>
  <c r="E19" i="3" s="1"/>
  <c r="F20" i="3"/>
  <c r="E20" i="3" s="1"/>
  <c r="F21" i="3"/>
  <c r="E21" i="3"/>
  <c r="E4" i="3"/>
  <c r="E11" i="3"/>
  <c r="F13" i="3"/>
  <c r="F14" i="3"/>
  <c r="E14" i="3" s="1"/>
  <c r="G13" i="3"/>
  <c r="E13" i="3" s="1"/>
  <c r="G14" i="3"/>
  <c r="G15" i="3"/>
  <c r="G16" i="3"/>
  <c r="E16" i="3" s="1"/>
  <c r="G17" i="3"/>
  <c r="G18" i="3"/>
  <c r="G19" i="3"/>
  <c r="G20" i="3"/>
  <c r="F3" i="3"/>
  <c r="E3" i="3" s="1"/>
  <c r="F4" i="3"/>
  <c r="F5" i="3"/>
  <c r="F6" i="3"/>
  <c r="E6" i="3" s="1"/>
  <c r="F7" i="3"/>
  <c r="E7" i="3" s="1"/>
  <c r="F8" i="3"/>
  <c r="F9" i="3"/>
  <c r="F10" i="3"/>
  <c r="F11" i="3"/>
  <c r="F12" i="3"/>
  <c r="F2" i="3"/>
  <c r="G54" i="3"/>
  <c r="E54" i="3" s="1"/>
  <c r="G2" i="3"/>
  <c r="G3" i="3"/>
  <c r="G4" i="3"/>
  <c r="G5" i="3"/>
  <c r="G6" i="3"/>
  <c r="G7" i="3"/>
  <c r="G8" i="3"/>
  <c r="G9" i="3"/>
  <c r="E9" i="3" s="1"/>
  <c r="G10" i="3"/>
  <c r="E10" i="3" s="1"/>
  <c r="G12" i="3"/>
  <c r="E12" i="3" s="1"/>
  <c r="G28" i="3"/>
  <c r="G29" i="3"/>
  <c r="G30" i="3"/>
  <c r="G31" i="3"/>
  <c r="G32" i="3"/>
  <c r="G33" i="3"/>
  <c r="G34" i="3"/>
  <c r="E34" i="3" s="1"/>
  <c r="G35" i="3"/>
  <c r="G36" i="3"/>
  <c r="G38" i="3"/>
  <c r="G39" i="3"/>
  <c r="G40" i="3"/>
  <c r="G41" i="3"/>
  <c r="G42" i="3"/>
  <c r="G43" i="3"/>
  <c r="G44" i="3"/>
  <c r="G45" i="3"/>
  <c r="G46" i="3"/>
  <c r="G55" i="3"/>
  <c r="G56" i="3"/>
  <c r="G57" i="3"/>
  <c r="G58" i="3"/>
  <c r="G59" i="3"/>
  <c r="G60" i="3"/>
  <c r="G61" i="3"/>
  <c r="G62" i="3"/>
  <c r="G64" i="3"/>
  <c r="G65" i="3"/>
  <c r="G66" i="3"/>
  <c r="G67" i="3"/>
  <c r="G68" i="3"/>
  <c r="E68" i="3" s="1"/>
  <c r="G69" i="3"/>
  <c r="G70" i="3"/>
  <c r="G71" i="3"/>
  <c r="G72" i="3"/>
  <c r="G80" i="3"/>
  <c r="G81" i="3"/>
  <c r="G82" i="3"/>
  <c r="G83" i="3"/>
  <c r="G84" i="3"/>
  <c r="G85" i="3"/>
  <c r="G86" i="3"/>
  <c r="G87" i="3"/>
  <c r="G88" i="3"/>
  <c r="G90" i="3"/>
  <c r="G91" i="3"/>
  <c r="G92" i="3"/>
  <c r="G93" i="3"/>
  <c r="G94" i="3"/>
  <c r="G95" i="3"/>
  <c r="G96" i="3"/>
  <c r="G97" i="3"/>
  <c r="G98" i="3"/>
  <c r="G106" i="3"/>
  <c r="G107" i="3"/>
  <c r="G108" i="3"/>
  <c r="G109" i="3"/>
  <c r="E109" i="3" s="1"/>
  <c r="G110" i="3"/>
  <c r="G111" i="3"/>
  <c r="G112" i="3"/>
  <c r="G113" i="3"/>
  <c r="G114" i="3"/>
  <c r="G116" i="3"/>
  <c r="E116" i="3" s="1"/>
  <c r="G117" i="3"/>
  <c r="E117" i="3" s="1"/>
  <c r="G118" i="3"/>
  <c r="G119" i="3"/>
  <c r="G120" i="3"/>
  <c r="G121" i="3"/>
  <c r="G122" i="3"/>
  <c r="E122" i="3" s="1"/>
  <c r="G123" i="3"/>
  <c r="G124" i="3"/>
  <c r="F35" i="5" l="1"/>
  <c r="F20" i="5"/>
  <c r="F29" i="4"/>
  <c r="F18" i="4"/>
  <c r="E18" i="3"/>
  <c r="E113" i="3"/>
  <c r="E8" i="3"/>
  <c r="E5" i="3"/>
  <c r="E110" i="3"/>
  <c r="E121" i="3"/>
  <c r="E43" i="3"/>
  <c r="E35" i="3"/>
  <c r="E69" i="3"/>
  <c r="E61" i="3"/>
  <c r="E94" i="3"/>
  <c r="E86" i="3"/>
  <c r="E124" i="3"/>
  <c r="E92" i="3"/>
  <c r="E41" i="3"/>
  <c r="E33" i="3"/>
  <c r="E67" i="3"/>
  <c r="E59" i="3"/>
  <c r="E84" i="3"/>
  <c r="E118" i="3"/>
  <c r="E40" i="3"/>
  <c r="E32" i="3"/>
  <c r="E66" i="3"/>
  <c r="E58" i="3"/>
  <c r="E91" i="3"/>
  <c r="E83" i="3"/>
  <c r="E82" i="3"/>
  <c r="E96" i="3"/>
  <c r="E55" i="3"/>
  <c r="E2" i="3"/>
  <c r="E17" i="3"/>
  <c r="E111" i="3"/>
  <c r="E15" i="3"/>
  <c r="E106" i="3"/>
  <c r="E123" i="3"/>
  <c r="E80" i="3"/>
  <c r="E114" i="3"/>
  <c r="E120" i="3"/>
  <c r="E107" i="3"/>
  <c r="E22" i="4"/>
  <c r="J208" i="6"/>
  <c r="I208" i="6"/>
  <c r="J207" i="6"/>
  <c r="I207" i="6"/>
  <c r="J206" i="6"/>
  <c r="I206" i="6"/>
  <c r="J205" i="6"/>
  <c r="I205" i="6"/>
  <c r="J204" i="6"/>
  <c r="I204" i="6"/>
  <c r="J203" i="6"/>
  <c r="I203" i="6"/>
  <c r="J202" i="6"/>
  <c r="I202" i="6"/>
  <c r="J201" i="6"/>
  <c r="I201" i="6"/>
  <c r="J200" i="6"/>
  <c r="I200" i="6"/>
  <c r="J199" i="6"/>
  <c r="I199" i="6"/>
  <c r="J198" i="6"/>
  <c r="I198" i="6"/>
  <c r="J197" i="6"/>
  <c r="I197" i="6"/>
  <c r="J196" i="6"/>
  <c r="I196" i="6"/>
  <c r="J195" i="6"/>
  <c r="I195" i="6"/>
  <c r="J194" i="6"/>
  <c r="I194" i="6"/>
  <c r="J193" i="6"/>
  <c r="I193" i="6"/>
  <c r="J192" i="6"/>
  <c r="I192" i="6"/>
  <c r="J191" i="6"/>
  <c r="I191" i="6"/>
  <c r="J190" i="6"/>
  <c r="I190" i="6"/>
  <c r="J189" i="6"/>
  <c r="I189" i="6"/>
  <c r="J188" i="6"/>
  <c r="I188" i="6"/>
  <c r="J187" i="6"/>
  <c r="I187" i="6"/>
  <c r="J186" i="6"/>
  <c r="I186" i="6"/>
  <c r="J185" i="6"/>
  <c r="I185" i="6"/>
  <c r="J184" i="6"/>
  <c r="I184" i="6"/>
  <c r="J183" i="6"/>
  <c r="I183" i="6"/>
  <c r="J182" i="6"/>
  <c r="I182" i="6"/>
  <c r="J181" i="6"/>
  <c r="I181" i="6"/>
  <c r="J180" i="6"/>
  <c r="I180" i="6"/>
  <c r="J179" i="6"/>
  <c r="I179" i="6"/>
  <c r="J178" i="6"/>
  <c r="I178" i="6"/>
  <c r="J177" i="6"/>
  <c r="I177" i="6"/>
  <c r="J176" i="6"/>
  <c r="I176" i="6"/>
  <c r="J175" i="6"/>
  <c r="I175" i="6"/>
  <c r="J174" i="6"/>
  <c r="I174" i="6"/>
  <c r="J173" i="6"/>
  <c r="I173" i="6"/>
  <c r="J172" i="6"/>
  <c r="I172" i="6"/>
  <c r="J171" i="6"/>
  <c r="I171" i="6"/>
  <c r="J170" i="6"/>
  <c r="I170" i="6"/>
  <c r="J169" i="6"/>
  <c r="I169" i="6"/>
  <c r="J168" i="6"/>
  <c r="I168" i="6"/>
  <c r="J167" i="6"/>
  <c r="I167" i="6"/>
  <c r="J166" i="6"/>
  <c r="I166" i="6"/>
  <c r="J165" i="6"/>
  <c r="I165" i="6"/>
  <c r="J164" i="6"/>
  <c r="I164" i="6"/>
  <c r="J163" i="6"/>
  <c r="I163" i="6"/>
  <c r="J162" i="6"/>
  <c r="I162" i="6"/>
  <c r="J161" i="6"/>
  <c r="I161" i="6"/>
  <c r="J160" i="6"/>
  <c r="I160" i="6"/>
  <c r="J159" i="6"/>
  <c r="I159" i="6"/>
  <c r="J158" i="6"/>
  <c r="I158" i="6"/>
  <c r="J157" i="6"/>
  <c r="I157" i="6"/>
  <c r="J156" i="6"/>
  <c r="I156" i="6"/>
  <c r="J155" i="6"/>
  <c r="I155" i="6"/>
  <c r="J154" i="6"/>
  <c r="I154" i="6"/>
  <c r="J153" i="6"/>
  <c r="I153" i="6"/>
  <c r="J152" i="6"/>
  <c r="I152" i="6"/>
  <c r="J151" i="6"/>
  <c r="I151" i="6"/>
  <c r="J150" i="6"/>
  <c r="I150" i="6"/>
  <c r="J149" i="6"/>
  <c r="I149" i="6"/>
  <c r="J148" i="6"/>
  <c r="I148" i="6"/>
  <c r="J147" i="6"/>
  <c r="I147" i="6"/>
  <c r="J146" i="6"/>
  <c r="I146" i="6"/>
  <c r="J145" i="6"/>
  <c r="I145" i="6"/>
  <c r="J144" i="6"/>
  <c r="I144" i="6"/>
  <c r="J143" i="6"/>
  <c r="I143" i="6"/>
  <c r="J142" i="6"/>
  <c r="I142" i="6"/>
  <c r="J141" i="6"/>
  <c r="I141" i="6"/>
  <c r="J140" i="6"/>
  <c r="I140" i="6"/>
  <c r="J139" i="6"/>
  <c r="I139" i="6"/>
  <c r="J138" i="6"/>
  <c r="I138" i="6"/>
  <c r="J137" i="6"/>
  <c r="I137" i="6"/>
  <c r="J136" i="6"/>
  <c r="I136" i="6"/>
  <c r="J135" i="6"/>
  <c r="I135" i="6"/>
  <c r="J134" i="6"/>
  <c r="I134" i="6"/>
  <c r="J133" i="6"/>
  <c r="I133" i="6"/>
  <c r="J132" i="6"/>
  <c r="I132" i="6"/>
  <c r="J131" i="6"/>
  <c r="I131" i="6"/>
  <c r="J130" i="6"/>
  <c r="I130" i="6"/>
  <c r="J129" i="6"/>
  <c r="I129" i="6"/>
  <c r="J128" i="6"/>
  <c r="I128" i="6"/>
  <c r="J127" i="6"/>
  <c r="I127" i="6"/>
  <c r="J126" i="6"/>
  <c r="I126" i="6"/>
  <c r="J125" i="6"/>
  <c r="I125" i="6"/>
  <c r="J124" i="6"/>
  <c r="I124" i="6"/>
  <c r="J123" i="6"/>
  <c r="I123" i="6"/>
  <c r="J122" i="6"/>
  <c r="I122" i="6"/>
  <c r="J121" i="6"/>
  <c r="I121" i="6"/>
  <c r="J120" i="6"/>
  <c r="I120" i="6"/>
  <c r="J119" i="6"/>
  <c r="I119" i="6"/>
  <c r="J118" i="6"/>
  <c r="I118" i="6"/>
  <c r="J117" i="6"/>
  <c r="I117" i="6"/>
  <c r="J116" i="6"/>
  <c r="I116" i="6"/>
  <c r="J115" i="6"/>
  <c r="I115" i="6"/>
  <c r="J114" i="6"/>
  <c r="I114" i="6"/>
  <c r="J113" i="6"/>
  <c r="I113" i="6"/>
  <c r="J112" i="6"/>
  <c r="I112" i="6"/>
  <c r="J111" i="6"/>
  <c r="I111" i="6"/>
  <c r="J110" i="6"/>
  <c r="I110" i="6"/>
  <c r="J109" i="6"/>
  <c r="I109" i="6"/>
  <c r="J108" i="6"/>
  <c r="I108" i="6"/>
  <c r="J107" i="6"/>
  <c r="I107" i="6"/>
  <c r="J106" i="6"/>
  <c r="I106" i="6"/>
  <c r="J105" i="6"/>
  <c r="I105" i="6"/>
  <c r="J104" i="6"/>
  <c r="I104" i="6"/>
  <c r="K103" i="6"/>
  <c r="K104" i="6" s="1"/>
  <c r="K105" i="6" s="1"/>
  <c r="K106" i="6" s="1"/>
  <c r="K107" i="6" s="1"/>
  <c r="K108" i="6" s="1"/>
  <c r="K109" i="6" s="1"/>
  <c r="K110" i="6" s="1"/>
  <c r="K111" i="6" s="1"/>
  <c r="K112" i="6" s="1"/>
  <c r="K113" i="6" s="1"/>
  <c r="K114" i="6" s="1"/>
  <c r="K115" i="6" s="1"/>
  <c r="K116" i="6" s="1"/>
  <c r="K117" i="6" s="1"/>
  <c r="K118" i="6" s="1"/>
  <c r="K119" i="6" s="1"/>
  <c r="J103" i="6"/>
  <c r="I103" i="6"/>
  <c r="J102" i="6"/>
  <c r="I102" i="6"/>
  <c r="J101" i="6"/>
  <c r="I101" i="6"/>
  <c r="J100" i="6"/>
  <c r="I100" i="6"/>
  <c r="J99" i="6"/>
  <c r="I99" i="6"/>
  <c r="J98" i="6"/>
  <c r="I98" i="6"/>
  <c r="J97" i="6"/>
  <c r="I97" i="6"/>
  <c r="J96" i="6"/>
  <c r="I96" i="6"/>
  <c r="J95" i="6"/>
  <c r="I95" i="6"/>
  <c r="J94" i="6"/>
  <c r="I94" i="6"/>
  <c r="J93" i="6"/>
  <c r="I93" i="6"/>
  <c r="J92" i="6"/>
  <c r="I92" i="6"/>
  <c r="J91" i="6"/>
  <c r="I91" i="6"/>
  <c r="J90" i="6"/>
  <c r="I90" i="6"/>
  <c r="J89" i="6"/>
  <c r="I89" i="6"/>
  <c r="J88" i="6"/>
  <c r="I88" i="6"/>
  <c r="J87" i="6"/>
  <c r="I87" i="6"/>
  <c r="J86" i="6"/>
  <c r="I86" i="6"/>
  <c r="J85" i="6"/>
  <c r="I85" i="6"/>
  <c r="J84" i="6"/>
  <c r="I84" i="6"/>
  <c r="J83" i="6"/>
  <c r="I83" i="6"/>
  <c r="J82" i="6"/>
  <c r="I82" i="6"/>
  <c r="J81" i="6"/>
  <c r="I81" i="6"/>
  <c r="J80" i="6"/>
  <c r="I80" i="6"/>
  <c r="J79" i="6"/>
  <c r="I79" i="6"/>
  <c r="J78" i="6"/>
  <c r="I78" i="6"/>
  <c r="K77" i="6"/>
  <c r="K78" i="6" s="1"/>
  <c r="K79" i="6" s="1"/>
  <c r="K80" i="6" s="1"/>
  <c r="K81" i="6" s="1"/>
  <c r="K82" i="6" s="1"/>
  <c r="K83" i="6" s="1"/>
  <c r="K84" i="6" s="1"/>
  <c r="K85" i="6" s="1"/>
  <c r="K86" i="6" s="1"/>
  <c r="K87" i="6" s="1"/>
  <c r="K88" i="6" s="1"/>
  <c r="K89" i="6" s="1"/>
  <c r="K90" i="6" s="1"/>
  <c r="K91" i="6" s="1"/>
  <c r="K92" i="6" s="1"/>
  <c r="K93" i="6" s="1"/>
  <c r="J77" i="6"/>
  <c r="I77" i="6"/>
  <c r="J76" i="6"/>
  <c r="I76" i="6"/>
  <c r="J75" i="6"/>
  <c r="I75" i="6"/>
  <c r="J74" i="6"/>
  <c r="I74" i="6"/>
  <c r="J73" i="6"/>
  <c r="I73" i="6"/>
  <c r="J72" i="6"/>
  <c r="I72" i="6"/>
  <c r="J71" i="6"/>
  <c r="I71" i="6"/>
  <c r="J70" i="6"/>
  <c r="I70" i="6"/>
  <c r="J69" i="6"/>
  <c r="I69" i="6"/>
  <c r="J68" i="6"/>
  <c r="I68" i="6"/>
  <c r="J67" i="6"/>
  <c r="I67" i="6"/>
  <c r="J66" i="6"/>
  <c r="I66" i="6"/>
  <c r="J65" i="6"/>
  <c r="I65" i="6"/>
  <c r="J64" i="6"/>
  <c r="I64" i="6"/>
  <c r="J63" i="6"/>
  <c r="I63" i="6"/>
  <c r="J62" i="6"/>
  <c r="I62" i="6"/>
  <c r="K61" i="6"/>
  <c r="K62" i="6" s="1"/>
  <c r="K63" i="6" s="1"/>
  <c r="K64" i="6" s="1"/>
  <c r="K65" i="6" s="1"/>
  <c r="K66" i="6" s="1"/>
  <c r="K67" i="6" s="1"/>
  <c r="J61" i="6"/>
  <c r="I61" i="6"/>
  <c r="J60" i="6"/>
  <c r="I60" i="6"/>
  <c r="J59" i="6"/>
  <c r="I59" i="6"/>
  <c r="J58" i="6"/>
  <c r="I58" i="6"/>
  <c r="J57" i="6"/>
  <c r="I57" i="6"/>
  <c r="J56" i="6"/>
  <c r="I56" i="6"/>
  <c r="J55" i="6"/>
  <c r="I55" i="6"/>
  <c r="J54" i="6"/>
  <c r="I54" i="6"/>
  <c r="J53" i="6"/>
  <c r="I53" i="6"/>
  <c r="E32" i="5" s="1"/>
  <c r="J52" i="6"/>
  <c r="I52" i="6"/>
  <c r="K51" i="6"/>
  <c r="K52" i="6" s="1"/>
  <c r="K53" i="6" s="1"/>
  <c r="K54" i="6" s="1"/>
  <c r="K55" i="6" s="1"/>
  <c r="K56" i="6" s="1"/>
  <c r="K57" i="6" s="1"/>
  <c r="K58" i="6" s="1"/>
  <c r="K59" i="6" s="1"/>
  <c r="K60" i="6" s="1"/>
  <c r="J51" i="6"/>
  <c r="I51" i="6"/>
  <c r="J50" i="6"/>
  <c r="I50" i="6"/>
  <c r="J49" i="6"/>
  <c r="I49" i="6"/>
  <c r="J48" i="6"/>
  <c r="I48" i="6"/>
  <c r="J47" i="6"/>
  <c r="I47" i="6"/>
  <c r="J46" i="6"/>
  <c r="I46" i="6"/>
  <c r="J45" i="6"/>
  <c r="I45" i="6"/>
  <c r="J44" i="6"/>
  <c r="I44" i="6"/>
  <c r="J43" i="6"/>
  <c r="I43" i="6"/>
  <c r="J42" i="6"/>
  <c r="I42" i="6"/>
  <c r="J41" i="6"/>
  <c r="I41" i="6"/>
  <c r="J40" i="6"/>
  <c r="I40" i="6"/>
  <c r="J39" i="6"/>
  <c r="I39" i="6"/>
  <c r="J38" i="6"/>
  <c r="I38" i="6"/>
  <c r="J37" i="6"/>
  <c r="I37" i="6"/>
  <c r="J36" i="6"/>
  <c r="I36" i="6"/>
  <c r="J35" i="6"/>
  <c r="I35" i="6"/>
  <c r="J34" i="6"/>
  <c r="I34" i="6"/>
  <c r="J33" i="6"/>
  <c r="I33" i="6"/>
  <c r="J32" i="6"/>
  <c r="I32" i="6"/>
  <c r="J31" i="6"/>
  <c r="I31" i="6"/>
  <c r="J30" i="6"/>
  <c r="I30" i="6"/>
  <c r="J29" i="6"/>
  <c r="I29" i="6"/>
  <c r="J28" i="6"/>
  <c r="I28" i="6"/>
  <c r="J27" i="6"/>
  <c r="I27" i="6"/>
  <c r="K26" i="6"/>
  <c r="K27" i="6" s="1"/>
  <c r="K28" i="6" s="1"/>
  <c r="K29" i="6" s="1"/>
  <c r="K30" i="6" s="1"/>
  <c r="K31" i="6" s="1"/>
  <c r="K32" i="6" s="1"/>
  <c r="K33" i="6" s="1"/>
  <c r="K34" i="6" s="1"/>
  <c r="K35" i="6" s="1"/>
  <c r="K36" i="6" s="1"/>
  <c r="K37" i="6" s="1"/>
  <c r="K38" i="6" s="1"/>
  <c r="K39" i="6" s="1"/>
  <c r="K40" i="6" s="1"/>
  <c r="K41" i="6" s="1"/>
  <c r="J26" i="6"/>
  <c r="I26" i="6"/>
  <c r="K25" i="6"/>
  <c r="J25" i="6"/>
  <c r="I25" i="6"/>
  <c r="J24" i="6"/>
  <c r="I24" i="6"/>
  <c r="J23" i="6"/>
  <c r="I23" i="6"/>
  <c r="J22" i="6"/>
  <c r="I22" i="6"/>
  <c r="J21" i="6"/>
  <c r="I21" i="6"/>
  <c r="J20" i="6"/>
  <c r="I20" i="6"/>
  <c r="J19" i="6"/>
  <c r="I19" i="6"/>
  <c r="J18" i="6"/>
  <c r="I18" i="6"/>
  <c r="J17" i="6"/>
  <c r="I17" i="6"/>
  <c r="E31" i="5" s="1"/>
  <c r="J16" i="6"/>
  <c r="J15" i="6"/>
  <c r="J14" i="6"/>
  <c r="J13" i="6"/>
  <c r="J12" i="6"/>
  <c r="J11" i="6"/>
  <c r="J10" i="6"/>
  <c r="J9" i="6"/>
  <c r="J8" i="6"/>
  <c r="J7" i="6"/>
  <c r="J6" i="6"/>
  <c r="E20" i="4" s="1"/>
  <c r="N3" i="6"/>
  <c r="N4" i="6" s="1"/>
  <c r="R4" i="6" s="1"/>
  <c r="M3" i="6"/>
  <c r="M4" i="6" s="1"/>
  <c r="M5" i="6" s="1"/>
  <c r="M6" i="6" s="1"/>
  <c r="R2" i="6"/>
  <c r="E10" i="5" l="1"/>
  <c r="E12" i="5"/>
  <c r="E29" i="5"/>
  <c r="E14" i="4"/>
  <c r="E27" i="4"/>
  <c r="E30" i="5"/>
  <c r="E15" i="4"/>
  <c r="E19" i="5"/>
  <c r="E11" i="5"/>
  <c r="E28" i="5"/>
  <c r="E13" i="4"/>
  <c r="E26" i="4"/>
  <c r="E18" i="5"/>
  <c r="E25" i="5"/>
  <c r="E27" i="5"/>
  <c r="E12" i="4"/>
  <c r="E25" i="4"/>
  <c r="E13" i="5"/>
  <c r="E28" i="4"/>
  <c r="E17" i="5"/>
  <c r="E34" i="5"/>
  <c r="E26" i="5"/>
  <c r="E11" i="4"/>
  <c r="E24" i="4"/>
  <c r="E16" i="5"/>
  <c r="E33" i="5"/>
  <c r="E8" i="4"/>
  <c r="E10" i="4"/>
  <c r="E23" i="4"/>
  <c r="E15" i="5"/>
  <c r="E17" i="4"/>
  <c r="E9" i="4"/>
  <c r="E14" i="5"/>
  <c r="E16" i="4"/>
  <c r="E19" i="4"/>
  <c r="E21" i="4"/>
  <c r="N5" i="6"/>
  <c r="M7" i="6"/>
  <c r="R3" i="6"/>
  <c r="N6" i="6" l="1"/>
  <c r="R5" i="6"/>
  <c r="M8" i="6"/>
  <c r="M9" i="6" l="1"/>
  <c r="R6" i="6"/>
  <c r="N7" i="6"/>
  <c r="L6" i="6"/>
  <c r="R7" i="6" l="1"/>
  <c r="N8" i="6"/>
  <c r="L7" i="6"/>
  <c r="M10" i="6"/>
  <c r="M11" i="6" l="1"/>
  <c r="N9" i="6"/>
  <c r="R8" i="6"/>
  <c r="L8" i="6"/>
  <c r="R9" i="6" l="1"/>
  <c r="N10" i="6"/>
  <c r="L9" i="6"/>
  <c r="M12" i="6"/>
  <c r="N11" i="6" l="1"/>
  <c r="R10" i="6"/>
  <c r="L10" i="6"/>
  <c r="M13" i="6"/>
  <c r="M14" i="6" l="1"/>
  <c r="N12" i="6"/>
  <c r="R11" i="6"/>
  <c r="L11" i="6"/>
  <c r="R12" i="6" l="1"/>
  <c r="N13" i="6"/>
  <c r="L12" i="6"/>
  <c r="M15" i="6"/>
  <c r="N14" i="6" l="1"/>
  <c r="R13" i="6"/>
  <c r="L13" i="6"/>
  <c r="M16" i="6"/>
  <c r="R14" i="6" l="1"/>
  <c r="N15" i="6"/>
  <c r="L14" i="6"/>
  <c r="M17" i="6"/>
  <c r="N16" i="6" l="1"/>
  <c r="L15" i="6"/>
  <c r="M18" i="6"/>
  <c r="M19" i="6" l="1"/>
  <c r="N17" i="6"/>
  <c r="R16" i="6"/>
  <c r="L16" i="6"/>
  <c r="M20" i="6" l="1"/>
  <c r="R17" i="6"/>
  <c r="N18" i="6"/>
  <c r="L17" i="6"/>
  <c r="R18" i="6" l="1"/>
  <c r="N19" i="6"/>
  <c r="L18" i="6"/>
  <c r="M21" i="6"/>
  <c r="M22" i="6" l="1"/>
  <c r="N20" i="6"/>
  <c r="R19" i="6"/>
  <c r="L19" i="6"/>
  <c r="N21" i="6" l="1"/>
  <c r="R20" i="6"/>
  <c r="L20" i="6"/>
  <c r="M23" i="6"/>
  <c r="M24" i="6" l="1"/>
  <c r="R21" i="6"/>
  <c r="N22" i="6"/>
  <c r="L21" i="6"/>
  <c r="R22" i="6" l="1"/>
  <c r="N23" i="6"/>
  <c r="L22" i="6"/>
  <c r="M25" i="6"/>
  <c r="M26" i="6" l="1"/>
  <c r="N24" i="6"/>
  <c r="R23" i="6"/>
  <c r="L23" i="6"/>
  <c r="N25" i="6" l="1"/>
  <c r="R24" i="6"/>
  <c r="L24" i="6"/>
  <c r="M27" i="6"/>
  <c r="M28" i="6" l="1"/>
  <c r="R25" i="6"/>
  <c r="N26" i="6"/>
  <c r="L25" i="6"/>
  <c r="R26" i="6" l="1"/>
  <c r="N27" i="6"/>
  <c r="L26" i="6"/>
  <c r="M29" i="6"/>
  <c r="M30" i="6" l="1"/>
  <c r="R27" i="6"/>
  <c r="N28" i="6"/>
  <c r="L27" i="6"/>
  <c r="R28" i="6" l="1"/>
  <c r="N29" i="6"/>
  <c r="L28" i="6"/>
  <c r="M31" i="6"/>
  <c r="M32" i="6" l="1"/>
  <c r="R29" i="6"/>
  <c r="N30" i="6"/>
  <c r="L29" i="6"/>
  <c r="N31" i="6" l="1"/>
  <c r="R30" i="6"/>
  <c r="L30" i="6"/>
  <c r="M33" i="6"/>
  <c r="M34" i="6" l="1"/>
  <c r="N32" i="6"/>
  <c r="R31" i="6"/>
  <c r="L31" i="6"/>
  <c r="N33" i="6" l="1"/>
  <c r="R32" i="6"/>
  <c r="L32" i="6"/>
  <c r="M35" i="6"/>
  <c r="M36" i="6" l="1"/>
  <c r="R33" i="6"/>
  <c r="N34" i="6"/>
  <c r="L33" i="6"/>
  <c r="C8" i="4" s="1"/>
  <c r="R34" i="6" l="1"/>
  <c r="N35" i="6"/>
  <c r="L34" i="6"/>
  <c r="C9" i="4" s="1"/>
  <c r="M37" i="6"/>
  <c r="M38" i="6" l="1"/>
  <c r="R35" i="6"/>
  <c r="N36" i="6"/>
  <c r="L35" i="6"/>
  <c r="C10" i="4" s="1"/>
  <c r="R36" i="6" l="1"/>
  <c r="N37" i="6"/>
  <c r="L36" i="6"/>
  <c r="C11" i="4" s="1"/>
  <c r="M39" i="6"/>
  <c r="M40" i="6" l="1"/>
  <c r="R37" i="6"/>
  <c r="N38" i="6"/>
  <c r="L37" i="6"/>
  <c r="C12" i="4" s="1"/>
  <c r="N39" i="6" l="1"/>
  <c r="R38" i="6"/>
  <c r="L38" i="6"/>
  <c r="C13" i="4" s="1"/>
  <c r="M41" i="6"/>
  <c r="M42" i="6" l="1"/>
  <c r="N40" i="6"/>
  <c r="R39" i="6"/>
  <c r="L39" i="6"/>
  <c r="C14" i="4" s="1"/>
  <c r="N41" i="6" l="1"/>
  <c r="R40" i="6"/>
  <c r="L40" i="6"/>
  <c r="C15" i="4" s="1"/>
  <c r="M43" i="6"/>
  <c r="M44" i="6" l="1"/>
  <c r="R41" i="6"/>
  <c r="N42" i="6"/>
  <c r="L41" i="6"/>
  <c r="C16" i="4" s="1"/>
  <c r="R42" i="6" l="1"/>
  <c r="N43" i="6"/>
  <c r="L42" i="6"/>
  <c r="C17" i="4" s="1"/>
  <c r="M45" i="6"/>
  <c r="M46" i="6" l="1"/>
  <c r="R43" i="6"/>
  <c r="N44" i="6"/>
  <c r="L43" i="6"/>
  <c r="C19" i="4" s="1"/>
  <c r="N45" i="6" l="1"/>
  <c r="R44" i="6"/>
  <c r="L44" i="6"/>
  <c r="C20" i="4" s="1"/>
  <c r="M47" i="6"/>
  <c r="M48" i="6" l="1"/>
  <c r="R45" i="6"/>
  <c r="N46" i="6"/>
  <c r="L45" i="6"/>
  <c r="C21" i="4" s="1"/>
  <c r="R46" i="6" l="1"/>
  <c r="N47" i="6"/>
  <c r="L46" i="6"/>
  <c r="C22" i="4" s="1"/>
  <c r="M49" i="6"/>
  <c r="M50" i="6" l="1"/>
  <c r="R47" i="6"/>
  <c r="N48" i="6"/>
  <c r="L47" i="6"/>
  <c r="C23" i="4" s="1"/>
  <c r="N49" i="6" l="1"/>
  <c r="R48" i="6"/>
  <c r="L48" i="6"/>
  <c r="C24" i="4" s="1"/>
  <c r="M51" i="6"/>
  <c r="M52" i="6" l="1"/>
  <c r="R49" i="6"/>
  <c r="N50" i="6"/>
  <c r="L49" i="6"/>
  <c r="C25" i="4" s="1"/>
  <c r="N51" i="6" l="1"/>
  <c r="R50" i="6"/>
  <c r="L50" i="6"/>
  <c r="C26" i="4" s="1"/>
  <c r="M53" i="6"/>
  <c r="M54" i="6" l="1"/>
  <c r="R51" i="6"/>
  <c r="N52" i="6"/>
  <c r="L51" i="6"/>
  <c r="C27" i="4" s="1"/>
  <c r="R52" i="6" l="1"/>
  <c r="N53" i="6"/>
  <c r="L52" i="6"/>
  <c r="C28" i="4" s="1"/>
  <c r="M55" i="6"/>
  <c r="M56" i="6" l="1"/>
  <c r="N54" i="6"/>
  <c r="R53" i="6"/>
  <c r="L53" i="6"/>
  <c r="N55" i="6" l="1"/>
  <c r="R54" i="6"/>
  <c r="L54" i="6"/>
  <c r="M57" i="6"/>
  <c r="M58" i="6" l="1"/>
  <c r="R55" i="6"/>
  <c r="N56" i="6"/>
  <c r="L55" i="6"/>
  <c r="N57" i="6" l="1"/>
  <c r="R56" i="6"/>
  <c r="L56" i="6"/>
  <c r="M59" i="6"/>
  <c r="M60" i="6" l="1"/>
  <c r="N58" i="6"/>
  <c r="R57" i="6"/>
  <c r="L57" i="6"/>
  <c r="N59" i="6" l="1"/>
  <c r="R58" i="6"/>
  <c r="L58" i="6"/>
  <c r="M61" i="6"/>
  <c r="M62" i="6" l="1"/>
  <c r="R59" i="6"/>
  <c r="N60" i="6"/>
  <c r="L59" i="6"/>
  <c r="R60" i="6" l="1"/>
  <c r="N61" i="6"/>
  <c r="L60" i="6"/>
  <c r="M63" i="6"/>
  <c r="M64" i="6" l="1"/>
  <c r="R61" i="6"/>
  <c r="N62" i="6"/>
  <c r="L61" i="6"/>
  <c r="R62" i="6" l="1"/>
  <c r="N63" i="6"/>
  <c r="L62" i="6"/>
  <c r="M65" i="6"/>
  <c r="M66" i="6" l="1"/>
  <c r="R63" i="6"/>
  <c r="N64" i="6"/>
  <c r="L63" i="6"/>
  <c r="N65" i="6" l="1"/>
  <c r="R64" i="6"/>
  <c r="L64" i="6"/>
  <c r="M67" i="6"/>
  <c r="M68" i="6" l="1"/>
  <c r="N66" i="6"/>
  <c r="R65" i="6"/>
  <c r="L65" i="6"/>
  <c r="N67" i="6" l="1"/>
  <c r="R66" i="6"/>
  <c r="L66" i="6"/>
  <c r="M69" i="6"/>
  <c r="M70" i="6" l="1"/>
  <c r="R67" i="6"/>
  <c r="N68" i="6"/>
  <c r="L67" i="6"/>
  <c r="R68" i="6" l="1"/>
  <c r="N69" i="6"/>
  <c r="L68" i="6"/>
  <c r="M71" i="6"/>
  <c r="M72" i="6" l="1"/>
  <c r="R69" i="6"/>
  <c r="N70" i="6"/>
  <c r="L69" i="6"/>
  <c r="N71" i="6" l="1"/>
  <c r="R70" i="6"/>
  <c r="L70" i="6"/>
  <c r="M73" i="6"/>
  <c r="M74" i="6" l="1"/>
  <c r="R71" i="6"/>
  <c r="N72" i="6"/>
  <c r="L71" i="6"/>
  <c r="R72" i="6" l="1"/>
  <c r="N73" i="6"/>
  <c r="L72" i="6"/>
  <c r="M75" i="6"/>
  <c r="M76" i="6" l="1"/>
  <c r="R73" i="6"/>
  <c r="N74" i="6"/>
  <c r="L73" i="6"/>
  <c r="N75" i="6" l="1"/>
  <c r="R74" i="6"/>
  <c r="L74" i="6"/>
  <c r="M77" i="6"/>
  <c r="M78" i="6" l="1"/>
  <c r="R75" i="6"/>
  <c r="N76" i="6"/>
  <c r="L75" i="6"/>
  <c r="R76" i="6" l="1"/>
  <c r="N77" i="6"/>
  <c r="L76" i="6"/>
  <c r="M79" i="6"/>
  <c r="M80" i="6" l="1"/>
  <c r="R77" i="6"/>
  <c r="N78" i="6"/>
  <c r="L77" i="6"/>
  <c r="R78" i="6" l="1"/>
  <c r="N79" i="6"/>
  <c r="L78" i="6"/>
  <c r="M81" i="6"/>
  <c r="M82" i="6" l="1"/>
  <c r="N80" i="6"/>
  <c r="R79" i="6"/>
  <c r="L79" i="6"/>
  <c r="N81" i="6" l="1"/>
  <c r="R80" i="6"/>
  <c r="L80" i="6"/>
  <c r="M83" i="6"/>
  <c r="M84" i="6" l="1"/>
  <c r="N82" i="6"/>
  <c r="R81" i="6"/>
  <c r="L81" i="6"/>
  <c r="R82" i="6" l="1"/>
  <c r="N83" i="6"/>
  <c r="L82" i="6"/>
  <c r="M85" i="6"/>
  <c r="M86" i="6" l="1"/>
  <c r="R83" i="6"/>
  <c r="N84" i="6"/>
  <c r="L83" i="6"/>
  <c r="R84" i="6" l="1"/>
  <c r="N85" i="6"/>
  <c r="L84" i="6"/>
  <c r="M87" i="6"/>
  <c r="M88" i="6" l="1"/>
  <c r="R85" i="6"/>
  <c r="N86" i="6"/>
  <c r="L85" i="6"/>
  <c r="R86" i="6" l="1"/>
  <c r="N87" i="6"/>
  <c r="L86" i="6"/>
  <c r="M89" i="6"/>
  <c r="M90" i="6" l="1"/>
  <c r="N88" i="6"/>
  <c r="R87" i="6"/>
  <c r="L87" i="6"/>
  <c r="N89" i="6" l="1"/>
  <c r="R88" i="6"/>
  <c r="L88" i="6"/>
  <c r="M91" i="6"/>
  <c r="M92" i="6" l="1"/>
  <c r="N90" i="6"/>
  <c r="R89" i="6"/>
  <c r="L89" i="6"/>
  <c r="R90" i="6" l="1"/>
  <c r="N91" i="6"/>
  <c r="L90" i="6"/>
  <c r="M93" i="6"/>
  <c r="M94" i="6" l="1"/>
  <c r="R91" i="6"/>
  <c r="N92" i="6"/>
  <c r="L91" i="6"/>
  <c r="R92" i="6" l="1"/>
  <c r="N93" i="6"/>
  <c r="L92" i="6"/>
  <c r="M95" i="6"/>
  <c r="M96" i="6" l="1"/>
  <c r="R93" i="6"/>
  <c r="N94" i="6"/>
  <c r="L93" i="6"/>
  <c r="N95" i="6" l="1"/>
  <c r="R94" i="6"/>
  <c r="L94" i="6"/>
  <c r="M97" i="6"/>
  <c r="M98" i="6" l="1"/>
  <c r="N96" i="6"/>
  <c r="R95" i="6"/>
  <c r="L95" i="6"/>
  <c r="R96" i="6" l="1"/>
  <c r="N97" i="6"/>
  <c r="L96" i="6"/>
  <c r="M99" i="6"/>
  <c r="M100" i="6" l="1"/>
  <c r="R97" i="6"/>
  <c r="N98" i="6"/>
  <c r="L97" i="6"/>
  <c r="N99" i="6" l="1"/>
  <c r="R98" i="6"/>
  <c r="L98" i="6"/>
  <c r="M101" i="6"/>
  <c r="M102" i="6" l="1"/>
  <c r="N100" i="6"/>
  <c r="R99" i="6"/>
  <c r="L99" i="6"/>
  <c r="R100" i="6" l="1"/>
  <c r="N101" i="6"/>
  <c r="L100" i="6"/>
  <c r="M103" i="6"/>
  <c r="M104" i="6" l="1"/>
  <c r="R101" i="6"/>
  <c r="N102" i="6"/>
  <c r="L101" i="6"/>
  <c r="R102" i="6" l="1"/>
  <c r="N103" i="6"/>
  <c r="L102" i="6"/>
  <c r="M105" i="6"/>
  <c r="M106" i="6" l="1"/>
  <c r="N104" i="6"/>
  <c r="R103" i="6"/>
  <c r="L103" i="6"/>
  <c r="N105" i="6" l="1"/>
  <c r="R104" i="6"/>
  <c r="L104" i="6"/>
  <c r="M107" i="6"/>
  <c r="M108" i="6" l="1"/>
  <c r="R105" i="6"/>
  <c r="N106" i="6"/>
  <c r="L105" i="6"/>
  <c r="R106" i="6" l="1"/>
  <c r="N107" i="6"/>
  <c r="L106" i="6"/>
  <c r="M109" i="6"/>
  <c r="M110" i="6" l="1"/>
  <c r="R107" i="6"/>
  <c r="N108" i="6"/>
  <c r="L107" i="6"/>
  <c r="R108" i="6" l="1"/>
  <c r="N109" i="6"/>
  <c r="L108" i="6"/>
  <c r="M111" i="6"/>
  <c r="M112" i="6" l="1"/>
  <c r="R109" i="6"/>
  <c r="N110" i="6"/>
  <c r="L109" i="6"/>
  <c r="R110" i="6" l="1"/>
  <c r="N111" i="6"/>
  <c r="L110" i="6"/>
  <c r="M113" i="6"/>
  <c r="M114" i="6" l="1"/>
  <c r="N112" i="6"/>
  <c r="R111" i="6"/>
  <c r="L111" i="6"/>
  <c r="N113" i="6" l="1"/>
  <c r="R112" i="6"/>
  <c r="L112" i="6"/>
  <c r="M115" i="6"/>
  <c r="M116" i="6" l="1"/>
  <c r="R113" i="6"/>
  <c r="N114" i="6"/>
  <c r="L113" i="6"/>
  <c r="R114" i="6" l="1"/>
  <c r="N115" i="6"/>
  <c r="L114" i="6"/>
  <c r="M117" i="6"/>
  <c r="M118" i="6" l="1"/>
  <c r="R115" i="6"/>
  <c r="N116" i="6"/>
  <c r="L115" i="6"/>
  <c r="R116" i="6" l="1"/>
  <c r="N117" i="6"/>
  <c r="L116" i="6"/>
  <c r="M119" i="6"/>
  <c r="M120" i="6" l="1"/>
  <c r="R117" i="6"/>
  <c r="N118" i="6"/>
  <c r="L117" i="6"/>
  <c r="R118" i="6" l="1"/>
  <c r="N119" i="6"/>
  <c r="L118" i="6"/>
  <c r="M121" i="6"/>
  <c r="M122" i="6" l="1"/>
  <c r="N120" i="6"/>
  <c r="R119" i="6"/>
  <c r="L119" i="6"/>
  <c r="R120" i="6" l="1"/>
  <c r="N121" i="6"/>
  <c r="L120" i="6"/>
  <c r="M123" i="6"/>
  <c r="M124" i="6" l="1"/>
  <c r="R121" i="6"/>
  <c r="N122" i="6"/>
  <c r="L121" i="6"/>
  <c r="R122" i="6" l="1"/>
  <c r="N123" i="6"/>
  <c r="L122" i="6"/>
  <c r="M125" i="6"/>
  <c r="M126" i="6" l="1"/>
  <c r="N124" i="6"/>
  <c r="R123" i="6"/>
  <c r="L123" i="6"/>
  <c r="R124" i="6" l="1"/>
  <c r="N125" i="6"/>
  <c r="L124" i="6"/>
  <c r="M127" i="6"/>
  <c r="M128" i="6" l="1"/>
  <c r="R125" i="6"/>
  <c r="N126" i="6"/>
  <c r="L125" i="6"/>
  <c r="R126" i="6" l="1"/>
  <c r="N127" i="6"/>
  <c r="L126" i="6"/>
  <c r="M129" i="6"/>
  <c r="M130" i="6" l="1"/>
  <c r="N128" i="6"/>
  <c r="R127" i="6"/>
  <c r="L127" i="6"/>
  <c r="R128" i="6" l="1"/>
  <c r="N129" i="6"/>
  <c r="L128" i="6"/>
  <c r="M131" i="6"/>
  <c r="M132" i="6" l="1"/>
  <c r="R129" i="6"/>
  <c r="N130" i="6"/>
  <c r="L129" i="6"/>
  <c r="R130" i="6" l="1"/>
  <c r="N131" i="6"/>
  <c r="L130" i="6"/>
  <c r="M133" i="6"/>
  <c r="M134" i="6" l="1"/>
  <c r="N132" i="6"/>
  <c r="R131" i="6"/>
  <c r="L131" i="6"/>
  <c r="R132" i="6" l="1"/>
  <c r="N133" i="6"/>
  <c r="L132" i="6"/>
  <c r="M135" i="6"/>
  <c r="M136" i="6" l="1"/>
  <c r="R133" i="6"/>
  <c r="N134" i="6"/>
  <c r="L133" i="6"/>
  <c r="R134" i="6" l="1"/>
  <c r="N135" i="6"/>
  <c r="L134" i="6"/>
  <c r="M137" i="6"/>
  <c r="M138" i="6" l="1"/>
  <c r="N136" i="6"/>
  <c r="R135" i="6"/>
  <c r="L135" i="6"/>
  <c r="M139" i="6" l="1"/>
  <c r="R136" i="6"/>
  <c r="N137" i="6"/>
  <c r="L136" i="6"/>
  <c r="R137" i="6" l="1"/>
  <c r="N138" i="6"/>
  <c r="L137" i="6"/>
  <c r="M140" i="6"/>
  <c r="M141" i="6" l="1"/>
  <c r="R138" i="6"/>
  <c r="N139" i="6"/>
  <c r="L138" i="6"/>
  <c r="N140" i="6" l="1"/>
  <c r="R139" i="6"/>
  <c r="L139" i="6"/>
  <c r="M142" i="6"/>
  <c r="M143" i="6" l="1"/>
  <c r="R140" i="6"/>
  <c r="N141" i="6"/>
  <c r="L140" i="6"/>
  <c r="R141" i="6" l="1"/>
  <c r="N142" i="6"/>
  <c r="L141" i="6"/>
  <c r="M144" i="6"/>
  <c r="M145" i="6" l="1"/>
  <c r="R142" i="6"/>
  <c r="N143" i="6"/>
  <c r="L142" i="6"/>
  <c r="N144" i="6" l="1"/>
  <c r="R143" i="6"/>
  <c r="L143" i="6"/>
  <c r="M146" i="6"/>
  <c r="M147" i="6" l="1"/>
  <c r="R144" i="6"/>
  <c r="N145" i="6"/>
  <c r="L144" i="6"/>
  <c r="R145" i="6" l="1"/>
  <c r="N146" i="6"/>
  <c r="L145" i="6"/>
  <c r="M148" i="6"/>
  <c r="M149" i="6" l="1"/>
  <c r="R146" i="6"/>
  <c r="N147" i="6"/>
  <c r="L146" i="6"/>
  <c r="N148" i="6" l="1"/>
  <c r="R147" i="6"/>
  <c r="L147" i="6"/>
  <c r="C10" i="5" s="1"/>
  <c r="M150" i="6"/>
  <c r="M151" i="6" l="1"/>
  <c r="R148" i="6"/>
  <c r="N149" i="6"/>
  <c r="L148" i="6"/>
  <c r="C11" i="5" s="1"/>
  <c r="R149" i="6" l="1"/>
  <c r="N150" i="6"/>
  <c r="L149" i="6"/>
  <c r="C12" i="5" s="1"/>
  <c r="M152" i="6"/>
  <c r="M153" i="6" l="1"/>
  <c r="R150" i="6"/>
  <c r="N151" i="6"/>
  <c r="L150" i="6"/>
  <c r="C13" i="5" s="1"/>
  <c r="N152" i="6" l="1"/>
  <c r="R151" i="6"/>
  <c r="L151" i="6"/>
  <c r="C14" i="5" s="1"/>
  <c r="M154" i="6"/>
  <c r="M155" i="6" l="1"/>
  <c r="R152" i="6"/>
  <c r="N153" i="6"/>
  <c r="L152" i="6"/>
  <c r="C15" i="5" s="1"/>
  <c r="R153" i="6" l="1"/>
  <c r="N154" i="6"/>
  <c r="L153" i="6"/>
  <c r="C16" i="5" s="1"/>
  <c r="M156" i="6"/>
  <c r="M157" i="6" l="1"/>
  <c r="R154" i="6"/>
  <c r="N155" i="6"/>
  <c r="L154" i="6"/>
  <c r="C17" i="5" s="1"/>
  <c r="N156" i="6" l="1"/>
  <c r="R155" i="6"/>
  <c r="L155" i="6"/>
  <c r="C18" i="5" s="1"/>
  <c r="M158" i="6"/>
  <c r="M159" i="6" l="1"/>
  <c r="R156" i="6"/>
  <c r="N157" i="6"/>
  <c r="L156" i="6"/>
  <c r="C19" i="5" s="1"/>
  <c r="R157" i="6" l="1"/>
  <c r="N158" i="6"/>
  <c r="L157" i="6"/>
  <c r="M160" i="6"/>
  <c r="M161" i="6" l="1"/>
  <c r="R158" i="6"/>
  <c r="N159" i="6"/>
  <c r="L158" i="6"/>
  <c r="N160" i="6" l="1"/>
  <c r="R159" i="6"/>
  <c r="L159" i="6"/>
  <c r="M162" i="6"/>
  <c r="M163" i="6" l="1"/>
  <c r="R160" i="6"/>
  <c r="N161" i="6"/>
  <c r="L160" i="6"/>
  <c r="R161" i="6" l="1"/>
  <c r="N162" i="6"/>
  <c r="L161" i="6"/>
  <c r="M164" i="6"/>
  <c r="M165" i="6" l="1"/>
  <c r="R162" i="6"/>
  <c r="N163" i="6"/>
  <c r="L162" i="6"/>
  <c r="N164" i="6" l="1"/>
  <c r="R163" i="6"/>
  <c r="L163" i="6"/>
  <c r="C25" i="5" s="1"/>
  <c r="M166" i="6"/>
  <c r="M167" i="6" l="1"/>
  <c r="R164" i="6"/>
  <c r="N165" i="6"/>
  <c r="L164" i="6"/>
  <c r="C26" i="5" s="1"/>
  <c r="R165" i="6" l="1"/>
  <c r="N166" i="6"/>
  <c r="L165" i="6"/>
  <c r="C27" i="5" s="1"/>
  <c r="M168" i="6"/>
  <c r="M169" i="6" l="1"/>
  <c r="R166" i="6"/>
  <c r="N167" i="6"/>
  <c r="L166" i="6"/>
  <c r="C28" i="5" s="1"/>
  <c r="N168" i="6" l="1"/>
  <c r="R167" i="6"/>
  <c r="L167" i="6"/>
  <c r="C29" i="5" s="1"/>
  <c r="M170" i="6"/>
  <c r="M171" i="6" l="1"/>
  <c r="R168" i="6"/>
  <c r="N169" i="6"/>
  <c r="L168" i="6"/>
  <c r="C30" i="5" s="1"/>
  <c r="R169" i="6" l="1"/>
  <c r="N170" i="6"/>
  <c r="L169" i="6"/>
  <c r="C31" i="5" s="1"/>
  <c r="M172" i="6"/>
  <c r="M173" i="6" l="1"/>
  <c r="R170" i="6"/>
  <c r="N171" i="6"/>
  <c r="L170" i="6"/>
  <c r="C32" i="5" s="1"/>
  <c r="M174" i="6" l="1"/>
  <c r="N172" i="6"/>
  <c r="R171" i="6"/>
  <c r="L171" i="6"/>
  <c r="C33" i="5" s="1"/>
  <c r="R172" i="6" l="1"/>
  <c r="N173" i="6"/>
  <c r="L172" i="6"/>
  <c r="C34" i="5" s="1"/>
  <c r="M175" i="6"/>
  <c r="M176" i="6" l="1"/>
  <c r="R173" i="6"/>
  <c r="N174" i="6"/>
  <c r="L173" i="6"/>
  <c r="R174" i="6" l="1"/>
  <c r="N175" i="6"/>
  <c r="L174" i="6"/>
  <c r="M177" i="6"/>
  <c r="M178" i="6" l="1"/>
  <c r="N176" i="6"/>
  <c r="R175" i="6"/>
  <c r="L175" i="6"/>
  <c r="R176" i="6" l="1"/>
  <c r="N177" i="6"/>
  <c r="L176" i="6"/>
  <c r="M179" i="6"/>
  <c r="M180" i="6" l="1"/>
  <c r="R177" i="6"/>
  <c r="N178" i="6"/>
  <c r="L177" i="6"/>
  <c r="R178" i="6" l="1"/>
  <c r="N179" i="6"/>
  <c r="L178" i="6"/>
  <c r="M181" i="6"/>
  <c r="M182" i="6" l="1"/>
  <c r="N180" i="6"/>
  <c r="R179" i="6"/>
  <c r="L179" i="6"/>
  <c r="R180" i="6" l="1"/>
  <c r="N181" i="6"/>
  <c r="L180" i="6"/>
  <c r="M183" i="6"/>
  <c r="M184" i="6" l="1"/>
  <c r="R181" i="6"/>
  <c r="N182" i="6"/>
  <c r="L181" i="6"/>
  <c r="R182" i="6" l="1"/>
  <c r="N183" i="6"/>
  <c r="L182" i="6"/>
  <c r="M185" i="6"/>
  <c r="M186" i="6" l="1"/>
  <c r="N184" i="6"/>
  <c r="R183" i="6"/>
  <c r="L183" i="6"/>
  <c r="R184" i="6" l="1"/>
  <c r="N185" i="6"/>
  <c r="L184" i="6"/>
  <c r="M187" i="6"/>
  <c r="M188" i="6" l="1"/>
  <c r="R185" i="6"/>
  <c r="N186" i="6"/>
  <c r="L185" i="6"/>
  <c r="R186" i="6" l="1"/>
  <c r="N187" i="6"/>
  <c r="L186" i="6"/>
  <c r="M189" i="6"/>
  <c r="M190" i="6" l="1"/>
  <c r="N188" i="6"/>
  <c r="R187" i="6"/>
  <c r="L187" i="6"/>
  <c r="R188" i="6" l="1"/>
  <c r="N189" i="6"/>
  <c r="L188" i="6"/>
  <c r="M191" i="6"/>
  <c r="M192" i="6" l="1"/>
  <c r="R189" i="6"/>
  <c r="N190" i="6"/>
  <c r="L189" i="6"/>
  <c r="B3" i="3"/>
  <c r="B4" i="3" s="1"/>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87" i="3" s="1"/>
  <c r="B88" i="3" s="1"/>
  <c r="B89" i="3" s="1"/>
  <c r="B90" i="3" s="1"/>
  <c r="B91" i="3" s="1"/>
  <c r="B92" i="3" s="1"/>
  <c r="B93" i="3" s="1"/>
  <c r="B94" i="3" s="1"/>
  <c r="B95" i="3" s="1"/>
  <c r="B96" i="3" s="1"/>
  <c r="B97" i="3" s="1"/>
  <c r="B98" i="3" s="1"/>
  <c r="B99" i="3" s="1"/>
  <c r="B100" i="3" s="1"/>
  <c r="B101" i="3" s="1"/>
  <c r="B102" i="3" s="1"/>
  <c r="B103" i="3" s="1"/>
  <c r="B104" i="3" s="1"/>
  <c r="B105" i="3" s="1"/>
  <c r="B106" i="3" s="1"/>
  <c r="B107" i="3" s="1"/>
  <c r="B108" i="3" s="1"/>
  <c r="B109" i="3" s="1"/>
  <c r="B110" i="3" s="1"/>
  <c r="B111" i="3" s="1"/>
  <c r="B112" i="3" s="1"/>
  <c r="B113" i="3" s="1"/>
  <c r="B114" i="3" s="1"/>
  <c r="B115" i="3" s="1"/>
  <c r="B116" i="3" s="1"/>
  <c r="B117" i="3" s="1"/>
  <c r="B118" i="3" s="1"/>
  <c r="B119" i="3" s="1"/>
  <c r="B120" i="3" s="1"/>
  <c r="B121" i="3" s="1"/>
  <c r="B122" i="3" s="1"/>
  <c r="B123" i="3" s="1"/>
  <c r="B124" i="3" s="1"/>
  <c r="B125" i="3" s="1"/>
  <c r="B126" i="3" s="1"/>
  <c r="B127" i="3" s="1"/>
  <c r="B128" i="3" s="1"/>
  <c r="B129" i="3" s="1"/>
  <c r="B130" i="3" s="1"/>
  <c r="B131" i="3" s="1"/>
  <c r="B132" i="3" s="1"/>
  <c r="B133" i="3" s="1"/>
  <c r="B134" i="3" s="1"/>
  <c r="B135" i="3" s="1"/>
  <c r="B136" i="3" s="1"/>
  <c r="B137" i="3" s="1"/>
  <c r="B138" i="3" s="1"/>
  <c r="B139" i="3" s="1"/>
  <c r="B140" i="3" s="1"/>
  <c r="B141" i="3" s="1"/>
  <c r="B142" i="3" s="1"/>
  <c r="B143" i="3" s="1"/>
  <c r="B144" i="3" s="1"/>
  <c r="B145" i="3" s="1"/>
  <c r="B146" i="3" s="1"/>
  <c r="B147" i="3" s="1"/>
  <c r="B148" i="3" s="1"/>
  <c r="B149" i="3" s="1"/>
  <c r="B150" i="3" s="1"/>
  <c r="B151" i="3" s="1"/>
  <c r="B152" i="3" s="1"/>
  <c r="B153" i="3" s="1"/>
  <c r="B154" i="3" s="1"/>
  <c r="B155" i="3" s="1"/>
  <c r="B156" i="3" s="1"/>
  <c r="B157" i="3" s="1"/>
  <c r="B158" i="3" s="1"/>
  <c r="B159" i="3" s="1"/>
  <c r="B160" i="3" s="1"/>
  <c r="B161" i="3" s="1"/>
  <c r="B162" i="3" s="1"/>
  <c r="B163" i="3" s="1"/>
  <c r="B164" i="3" s="1"/>
  <c r="B165" i="3" s="1"/>
  <c r="B166" i="3" s="1"/>
  <c r="B167" i="3" s="1"/>
  <c r="B168" i="3" s="1"/>
  <c r="B169" i="3" s="1"/>
  <c r="B170" i="3" s="1"/>
  <c r="B171" i="3" s="1"/>
  <c r="B172" i="3" s="1"/>
  <c r="B173" i="3" s="1"/>
  <c r="B174" i="3" s="1"/>
  <c r="B175" i="3" s="1"/>
  <c r="B176" i="3" s="1"/>
  <c r="B177" i="3" s="1"/>
  <c r="B178" i="3" s="1"/>
  <c r="B179" i="3" s="1"/>
  <c r="B180" i="3" s="1"/>
  <c r="B181" i="3" s="1"/>
  <c r="B182" i="3" s="1"/>
  <c r="B183" i="3" s="1"/>
  <c r="B184" i="3" s="1"/>
  <c r="B185" i="3" s="1"/>
  <c r="B186" i="3" s="1"/>
  <c r="B187" i="3" s="1"/>
  <c r="B188" i="3" s="1"/>
  <c r="B189" i="3" s="1"/>
  <c r="B190" i="3" s="1"/>
  <c r="B191" i="3" s="1"/>
  <c r="B192" i="3" s="1"/>
  <c r="B193" i="3" s="1"/>
  <c r="B194" i="3" s="1"/>
  <c r="B195" i="3" s="1"/>
  <c r="B196" i="3" s="1"/>
  <c r="B197" i="3" s="1"/>
  <c r="B198" i="3" s="1"/>
  <c r="B199" i="3" s="1"/>
  <c r="B200" i="3" s="1"/>
  <c r="B201" i="3" s="1"/>
  <c r="B202" i="3" s="1"/>
  <c r="B203" i="3" s="1"/>
  <c r="B204" i="3" s="1"/>
  <c r="B205" i="3" s="1"/>
  <c r="B206" i="3" s="1"/>
  <c r="B207" i="3" s="1"/>
  <c r="B208" i="3" s="1"/>
  <c r="B209" i="3" s="1"/>
  <c r="B210" i="3" s="1"/>
  <c r="B211" i="3" s="1"/>
  <c r="B212" i="3" s="1"/>
  <c r="B213" i="3" s="1"/>
  <c r="B214" i="3" s="1"/>
  <c r="B215" i="3" s="1"/>
  <c r="B216" i="3" s="1"/>
  <c r="B217" i="3" s="1"/>
  <c r="B218" i="3" s="1"/>
  <c r="B219" i="3" s="1"/>
  <c r="B220" i="3" s="1"/>
  <c r="B221" i="3" s="1"/>
  <c r="B222" i="3" s="1"/>
  <c r="B223" i="3" s="1"/>
  <c r="B224" i="3" s="1"/>
  <c r="B225" i="3" s="1"/>
  <c r="B226" i="3" s="1"/>
  <c r="B227" i="3" s="1"/>
  <c r="B228" i="3" s="1"/>
  <c r="B229" i="3" s="1"/>
  <c r="B230" i="3" s="1"/>
  <c r="B231" i="3" s="1"/>
  <c r="B232" i="3" s="1"/>
  <c r="B233" i="3" s="1"/>
  <c r="B234" i="3" s="1"/>
  <c r="B235" i="3" s="1"/>
  <c r="B236" i="3" s="1"/>
  <c r="B237" i="3" s="1"/>
  <c r="B238" i="3" s="1"/>
  <c r="B239" i="3" s="1"/>
  <c r="B240" i="3" s="1"/>
  <c r="B241" i="3" s="1"/>
  <c r="B242" i="3" s="1"/>
  <c r="B243" i="3" s="1"/>
  <c r="B244" i="3" s="1"/>
  <c r="B245" i="3" s="1"/>
  <c r="B246" i="3" s="1"/>
  <c r="B247" i="3" s="1"/>
  <c r="B248" i="3" s="1"/>
  <c r="B249" i="3" s="1"/>
  <c r="C3" i="3"/>
  <c r="C4" i="3" s="1"/>
  <c r="C5" i="3" s="1"/>
  <c r="C6" i="3" s="1"/>
  <c r="C7" i="3" s="1"/>
  <c r="C8" i="3" s="1"/>
  <c r="C9" i="3" s="1"/>
  <c r="C10" i="3" s="1"/>
  <c r="C11" i="3" s="1"/>
  <c r="C12" i="3" s="1"/>
  <c r="C13" i="3" s="1"/>
  <c r="C14" i="3" s="1"/>
  <c r="C15" i="3" s="1"/>
  <c r="C16" i="3" s="1"/>
  <c r="C17" i="3" s="1"/>
  <c r="C18" i="3" s="1"/>
  <c r="C19" i="3" s="1"/>
  <c r="C20" i="3" s="1"/>
  <c r="C21" i="3" s="1"/>
  <c r="C22" i="3" s="1"/>
  <c r="C23" i="3" s="1"/>
  <c r="C24" i="3" s="1"/>
  <c r="C25" i="3" s="1"/>
  <c r="C26" i="3" s="1"/>
  <c r="C27" i="3" s="1"/>
  <c r="C28" i="3" s="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123" i="3" s="1"/>
  <c r="C124" i="3" s="1"/>
  <c r="C125" i="3" s="1"/>
  <c r="C126" i="3" s="1"/>
  <c r="C127" i="3" s="1"/>
  <c r="C128" i="3" s="1"/>
  <c r="C129" i="3" s="1"/>
  <c r="C130" i="3" s="1"/>
  <c r="C131" i="3" s="1"/>
  <c r="C132" i="3" s="1"/>
  <c r="C133" i="3" s="1"/>
  <c r="C134" i="3" s="1"/>
  <c r="C135" i="3" s="1"/>
  <c r="C136" i="3" s="1"/>
  <c r="C137" i="3" s="1"/>
  <c r="C138" i="3" s="1"/>
  <c r="C139" i="3" s="1"/>
  <c r="C140" i="3" s="1"/>
  <c r="C141" i="3" s="1"/>
  <c r="C142" i="3" s="1"/>
  <c r="C143" i="3" s="1"/>
  <c r="C144" i="3" s="1"/>
  <c r="C145" i="3" s="1"/>
  <c r="C146" i="3" s="1"/>
  <c r="C147" i="3" s="1"/>
  <c r="C148" i="3" s="1"/>
  <c r="C149" i="3" s="1"/>
  <c r="C150" i="3" s="1"/>
  <c r="C151" i="3" s="1"/>
  <c r="C152" i="3" s="1"/>
  <c r="C153" i="3" s="1"/>
  <c r="C154" i="3" s="1"/>
  <c r="C155" i="3" s="1"/>
  <c r="C156" i="3" s="1"/>
  <c r="C157" i="3" s="1"/>
  <c r="C158" i="3" s="1"/>
  <c r="C159" i="3" s="1"/>
  <c r="C160" i="3" s="1"/>
  <c r="C161" i="3" s="1"/>
  <c r="C162" i="3" s="1"/>
  <c r="C163" i="3" s="1"/>
  <c r="C164" i="3" s="1"/>
  <c r="C165" i="3" s="1"/>
  <c r="C166" i="3" s="1"/>
  <c r="C167" i="3" s="1"/>
  <c r="C168" i="3" s="1"/>
  <c r="C169" i="3" s="1"/>
  <c r="C170" i="3" s="1"/>
  <c r="C171" i="3" s="1"/>
  <c r="C172" i="3" s="1"/>
  <c r="C173" i="3" s="1"/>
  <c r="C174" i="3" s="1"/>
  <c r="C175" i="3" s="1"/>
  <c r="C176" i="3" s="1"/>
  <c r="C177" i="3" s="1"/>
  <c r="C178" i="3" s="1"/>
  <c r="C179" i="3" s="1"/>
  <c r="C180" i="3" s="1"/>
  <c r="C181" i="3" s="1"/>
  <c r="C182" i="3" s="1"/>
  <c r="C183" i="3" s="1"/>
  <c r="C184" i="3" s="1"/>
  <c r="C185" i="3" s="1"/>
  <c r="C186" i="3" s="1"/>
  <c r="C187" i="3" s="1"/>
  <c r="C188" i="3" s="1"/>
  <c r="C189" i="3" s="1"/>
  <c r="C190" i="3" s="1"/>
  <c r="C191" i="3" s="1"/>
  <c r="C192" i="3" s="1"/>
  <c r="C193" i="3" s="1"/>
  <c r="C194" i="3" s="1"/>
  <c r="C195" i="3" s="1"/>
  <c r="C196" i="3" s="1"/>
  <c r="C197" i="3" s="1"/>
  <c r="C198" i="3" s="1"/>
  <c r="C199" i="3" s="1"/>
  <c r="C200" i="3" s="1"/>
  <c r="C201" i="3" s="1"/>
  <c r="C202" i="3" s="1"/>
  <c r="C203" i="3" s="1"/>
  <c r="C204" i="3" s="1"/>
  <c r="C205" i="3" s="1"/>
  <c r="C206" i="3" s="1"/>
  <c r="C207" i="3" s="1"/>
  <c r="C208" i="3" s="1"/>
  <c r="C209" i="3" s="1"/>
  <c r="C210" i="3" s="1"/>
  <c r="C211" i="3" s="1"/>
  <c r="C212" i="3" s="1"/>
  <c r="C213" i="3" s="1"/>
  <c r="C214" i="3" s="1"/>
  <c r="C215" i="3" s="1"/>
  <c r="C216" i="3" s="1"/>
  <c r="C217" i="3" s="1"/>
  <c r="C218" i="3" s="1"/>
  <c r="C219" i="3" s="1"/>
  <c r="C220" i="3" s="1"/>
  <c r="C221" i="3" s="1"/>
  <c r="C222" i="3" s="1"/>
  <c r="C223" i="3" s="1"/>
  <c r="C224" i="3" s="1"/>
  <c r="C225" i="3" s="1"/>
  <c r="C226" i="3" s="1"/>
  <c r="C227" i="3" s="1"/>
  <c r="C228" i="3" s="1"/>
  <c r="C229" i="3" s="1"/>
  <c r="C230" i="3" s="1"/>
  <c r="C231" i="3" s="1"/>
  <c r="C232" i="3" s="1"/>
  <c r="C233" i="3" s="1"/>
  <c r="C234" i="3" s="1"/>
  <c r="C235" i="3" s="1"/>
  <c r="C236" i="3" s="1"/>
  <c r="C237" i="3" s="1"/>
  <c r="C238" i="3" s="1"/>
  <c r="C239" i="3" s="1"/>
  <c r="C240" i="3" s="1"/>
  <c r="C241" i="3" s="1"/>
  <c r="C242" i="3" s="1"/>
  <c r="C243" i="3" s="1"/>
  <c r="C244" i="3" s="1"/>
  <c r="C245" i="3" s="1"/>
  <c r="C246" i="3" s="1"/>
  <c r="C247" i="3" s="1"/>
  <c r="C248" i="3" s="1"/>
  <c r="C249" i="3" s="1"/>
  <c r="D6" i="5"/>
  <c r="D5" i="4"/>
  <c r="G20" i="4" l="1"/>
  <c r="G22" i="4"/>
  <c r="G15" i="4"/>
  <c r="G13" i="4"/>
  <c r="G19" i="4"/>
  <c r="G9" i="4"/>
  <c r="G25" i="4"/>
  <c r="G23" i="4"/>
  <c r="G17" i="4"/>
  <c r="G27" i="4"/>
  <c r="G10" i="4"/>
  <c r="G28" i="4"/>
  <c r="G21" i="4"/>
  <c r="G16" i="4"/>
  <c r="G8" i="4"/>
  <c r="G11" i="4"/>
  <c r="G14" i="4"/>
  <c r="G26" i="4"/>
  <c r="G24" i="4"/>
  <c r="G12" i="4"/>
  <c r="G27" i="5"/>
  <c r="G34" i="5"/>
  <c r="G31" i="5"/>
  <c r="G18" i="5"/>
  <c r="G29" i="5"/>
  <c r="G30" i="5"/>
  <c r="G33" i="5"/>
  <c r="G32" i="5"/>
  <c r="G10" i="5"/>
  <c r="G26" i="5"/>
  <c r="G25" i="5"/>
  <c r="G13" i="5"/>
  <c r="G16" i="5"/>
  <c r="G19" i="5"/>
  <c r="G28" i="5"/>
  <c r="G12" i="5"/>
  <c r="G15" i="5"/>
  <c r="G14" i="5"/>
  <c r="G11" i="5"/>
  <c r="G17" i="5"/>
  <c r="R190" i="6"/>
  <c r="N191" i="6"/>
  <c r="L190" i="6"/>
  <c r="M193" i="6"/>
  <c r="G20" i="5" l="1"/>
  <c r="G35" i="5"/>
  <c r="M194" i="6"/>
  <c r="N192" i="6"/>
  <c r="R191" i="6"/>
  <c r="L191" i="6"/>
  <c r="G18" i="4"/>
  <c r="G29" i="4"/>
  <c r="G36" i="5" l="1"/>
  <c r="G30" i="4"/>
  <c r="R192" i="6"/>
  <c r="N193" i="6"/>
  <c r="L192" i="6"/>
  <c r="M195" i="6"/>
  <c r="M196" i="6" l="1"/>
  <c r="R193" i="6"/>
  <c r="N194" i="6"/>
  <c r="L193" i="6"/>
  <c r="R194" i="6" l="1"/>
  <c r="N195" i="6"/>
  <c r="L194" i="6"/>
  <c r="M197" i="6"/>
  <c r="M198" i="6" l="1"/>
  <c r="N196" i="6"/>
  <c r="R195" i="6"/>
  <c r="L195" i="6"/>
  <c r="R196" i="6" l="1"/>
  <c r="N197" i="6"/>
  <c r="L196" i="6"/>
  <c r="M199" i="6"/>
  <c r="M200" i="6" l="1"/>
  <c r="R197" i="6"/>
  <c r="N198" i="6"/>
  <c r="L197" i="6"/>
  <c r="R198" i="6" l="1"/>
  <c r="N199" i="6"/>
  <c r="L198" i="6"/>
  <c r="M201" i="6"/>
  <c r="M202" i="6" l="1"/>
  <c r="N200" i="6"/>
  <c r="R199" i="6"/>
  <c r="L199" i="6"/>
  <c r="R200" i="6" l="1"/>
  <c r="N201" i="6"/>
  <c r="L200" i="6"/>
  <c r="M203" i="6"/>
  <c r="M204" i="6" l="1"/>
  <c r="R201" i="6"/>
  <c r="N202" i="6"/>
  <c r="L201" i="6"/>
  <c r="R202" i="6" l="1"/>
  <c r="N203" i="6"/>
  <c r="L202" i="6"/>
  <c r="M205" i="6"/>
  <c r="M206" i="6" l="1"/>
  <c r="N204" i="6"/>
  <c r="R203" i="6"/>
  <c r="L203" i="6"/>
  <c r="R204" i="6" l="1"/>
  <c r="N205" i="6"/>
  <c r="L204" i="6"/>
  <c r="M207" i="6"/>
  <c r="M208" i="6" l="1"/>
  <c r="R205" i="6"/>
  <c r="N206" i="6"/>
  <c r="L205" i="6"/>
  <c r="R206" i="6" l="1"/>
  <c r="N207" i="6"/>
  <c r="L206" i="6"/>
  <c r="N208" i="6" l="1"/>
  <c r="R207" i="6"/>
  <c r="L207" i="6"/>
  <c r="R208" i="6" l="1"/>
  <c r="L208" i="6"/>
</calcChain>
</file>

<file path=xl/sharedStrings.xml><?xml version="1.0" encoding="utf-8"?>
<sst xmlns="http://schemas.openxmlformats.org/spreadsheetml/2006/main" count="280" uniqueCount="110">
  <si>
    <t>Dates of Note for the End of Semester</t>
  </si>
  <si>
    <t>Semester</t>
  </si>
  <si>
    <t>AY Key Dates for Spring/Fall Dates</t>
  </si>
  <si>
    <t>Fiscal Key Dates for Spring/Fall Dates</t>
  </si>
  <si>
    <t>Grades Due</t>
  </si>
  <si>
    <t>Commencement</t>
  </si>
  <si>
    <t>Semester Seperation Date</t>
  </si>
  <si>
    <t>Year</t>
  </si>
  <si>
    <t>Contract Start</t>
  </si>
  <si>
    <t>Finish</t>
  </si>
  <si>
    <t>Start</t>
  </si>
  <si>
    <t>Begins</t>
  </si>
  <si>
    <t>Ends</t>
  </si>
  <si>
    <t>Paid thru</t>
  </si>
  <si>
    <t>Fall 2020</t>
  </si>
  <si>
    <t>Spring 2021</t>
  </si>
  <si>
    <t>Fall 2021</t>
  </si>
  <si>
    <t>Spring 2022</t>
  </si>
  <si>
    <t>Fall 2022</t>
  </si>
  <si>
    <t>Spring 2023</t>
  </si>
  <si>
    <t>Fall 2023</t>
  </si>
  <si>
    <t>Spring 2024</t>
  </si>
  <si>
    <t>Fall 2024</t>
  </si>
  <si>
    <t>Spring 2025</t>
  </si>
  <si>
    <t>Footnotes</t>
  </si>
  <si>
    <t>1) the contract start for AY is 7 days prior to the start of the semester   (colum B is 7 days prior to column F)</t>
  </si>
  <si>
    <t>2) The Finish date in Column C - is based on the current policy that states the end is either when grades or due or commencement whichever is later</t>
  </si>
  <si>
    <t>3) Discussion for Grads - semester duty is finished when grades are due (Column H)</t>
  </si>
  <si>
    <t xml:space="preserve">4) discussion for Grads - semester separation date is the Friday after grades are due.   This provides the full week's pay.  </t>
  </si>
  <si>
    <t>5) Please note the Fiscal Year Dates - are by semester - just to help some of the areas know when to hire and separate folks.  This is not ready for prime time but we are trying to build the templates based on the start date and paying them for 26 pays.  Please see the fiscal year tabs.</t>
  </si>
  <si>
    <t>Pay Period</t>
  </si>
  <si>
    <t>Period Start Date</t>
  </si>
  <si>
    <t>Period End Date</t>
  </si>
  <si>
    <t>Percent paid start /end of semester</t>
  </si>
  <si>
    <t>Spring Total</t>
  </si>
  <si>
    <t>10</t>
  </si>
  <si>
    <t>09</t>
  </si>
  <si>
    <t>08</t>
  </si>
  <si>
    <t>07</t>
  </si>
  <si>
    <t>06</t>
  </si>
  <si>
    <t>05</t>
  </si>
  <si>
    <t>04</t>
  </si>
  <si>
    <t>03</t>
  </si>
  <si>
    <t>02</t>
  </si>
  <si>
    <t>SPRING SEMESTER</t>
  </si>
  <si>
    <t>01</t>
  </si>
  <si>
    <t>Fall Total</t>
  </si>
  <si>
    <t>26</t>
  </si>
  <si>
    <t>25</t>
  </si>
  <si>
    <t>24</t>
  </si>
  <si>
    <t>23</t>
  </si>
  <si>
    <t>22</t>
  </si>
  <si>
    <t>21</t>
  </si>
  <si>
    <t>20</t>
  </si>
  <si>
    <t>19</t>
  </si>
  <si>
    <t>18</t>
  </si>
  <si>
    <t>FALL SEMESTER</t>
  </si>
  <si>
    <t>17</t>
  </si>
  <si>
    <t>Biweekly (BW) Pay</t>
  </si>
  <si>
    <t>% of Pay for Pay Period</t>
  </si>
  <si>
    <t xml:space="preserve">Pay Date
</t>
  </si>
  <si>
    <t>Period Start and End Date</t>
  </si>
  <si>
    <t>This auto populates based on salary</t>
  </si>
  <si>
    <t>Biweekly Pay</t>
  </si>
  <si>
    <t>This auto populates</t>
  </si>
  <si>
    <t>Periods</t>
  </si>
  <si>
    <t>Enter the Calendar Year they will start in</t>
  </si>
  <si>
    <t>Enter Current Calendar Year</t>
  </si>
  <si>
    <t>Fiscal Year</t>
  </si>
  <si>
    <t>Enter Annual Salary</t>
  </si>
  <si>
    <t>Annual Pay</t>
  </si>
  <si>
    <t>Academic Year</t>
  </si>
  <si>
    <t>Appointment Type</t>
  </si>
  <si>
    <t>16</t>
  </si>
  <si>
    <t>15</t>
  </si>
  <si>
    <t>14</t>
  </si>
  <si>
    <t>13</t>
  </si>
  <si>
    <t>12</t>
  </si>
  <si>
    <t>11</t>
  </si>
  <si>
    <t>Calendar Year</t>
  </si>
  <si>
    <t>CalYear</t>
  </si>
  <si>
    <t>AYPeriods</t>
  </si>
  <si>
    <t>Spring Organize</t>
  </si>
  <si>
    <t>Fall Organize</t>
  </si>
  <si>
    <t>Ayfall</t>
  </si>
  <si>
    <t>Ayspring</t>
  </si>
  <si>
    <t>AY Spring Start/Spring Semester</t>
  </si>
  <si>
    <t>AY Fall Start/Fall Semester</t>
  </si>
  <si>
    <t>Pay Period No.</t>
  </si>
  <si>
    <t>AY Start/End</t>
  </si>
  <si>
    <t>AY % by pp</t>
  </si>
  <si>
    <t>AY % by 19</t>
  </si>
  <si>
    <t>Paydate</t>
  </si>
  <si>
    <t>S/F</t>
  </si>
  <si>
    <t>Started/Ended Work</t>
  </si>
  <si>
    <t>201913</t>
  </si>
  <si>
    <t>201914</t>
  </si>
  <si>
    <t>201915</t>
  </si>
  <si>
    <t>201916</t>
  </si>
  <si>
    <t>End</t>
  </si>
  <si>
    <t>Semester Offer Letter Dates</t>
  </si>
  <si>
    <t>Academic Year Offer Letter Dates</t>
  </si>
  <si>
    <t>Start in:</t>
  </si>
  <si>
    <t># Days</t>
  </si>
  <si>
    <t>Start Pay On</t>
  </si>
  <si>
    <t>End Pay on</t>
  </si>
  <si>
    <t># Days Paid</t>
  </si>
  <si>
    <t>Days Paid</t>
  </si>
  <si>
    <t>Start/End of Semester Dates</t>
  </si>
  <si>
    <t>Academic Year Grad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</si>
</sst>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mm/dd/yyyy"/>
    <numFmt numFmtId="165" formatCode="_(&quot;$&quot;* #,##0_);_(&quot;$&quot;* \(#,##0\);_(&quot;$&quot;* &quot;-&quot;??_);_(@_)"/>
    <numFmt numFmtId="166" formatCode="mm/dd/yy;@"/>
  </numFmts>
  <fonts count="33" x14ac:knownFonts="1">
    <font>
      <sz val="11"/>
      <color theme="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1"/>
      <color rgb="FF9C6500"/>
      <name val="Calibri"/>
      <family val="2"/>
      <scheme val="minor"/>
    </font>
    <font>
      <sz val="11"/>
      <color theme="7" tint="0.79998168889431442"/>
      <name val="Calibri"/>
      <family val="2"/>
      <scheme val="minor"/>
    </font>
    <font>
      <sz val="11"/>
      <name val="Calibri"/>
      <family val="2"/>
      <scheme val="minor"/>
    </font>
    <font>
      <sz val="10"/>
      <color theme="1"/>
      <name val="Arial Narrow"/>
      <family val="2"/>
    </font>
    <font>
      <sz val="10"/>
      <name val="Arial Narrow"/>
      <family val="2"/>
    </font>
    <font>
      <sz val="11"/>
      <color theme="1"/>
      <name val="Arial Narrow"/>
      <family val="2"/>
    </font>
    <font>
      <b/>
      <sz val="12"/>
      <color theme="1"/>
      <name val="Arial Narrow"/>
      <family val="2"/>
    </font>
    <font>
      <sz val="11"/>
      <name val="Arial Narrow"/>
      <family val="2"/>
    </font>
    <font>
      <b/>
      <i/>
      <sz val="11"/>
      <color theme="1"/>
      <name val="Arial Narrow"/>
      <family val="2"/>
    </font>
    <font>
      <sz val="5"/>
      <color theme="0"/>
      <name val="Calibri"/>
      <family val="2"/>
      <scheme val="minor"/>
    </font>
    <font>
      <b/>
      <sz val="10"/>
      <color theme="1"/>
      <name val="Arial Narrow"/>
      <family val="2"/>
    </font>
    <font>
      <b/>
      <sz val="10"/>
      <name val="Arial Narrow"/>
      <family val="2"/>
    </font>
    <font>
      <b/>
      <sz val="11"/>
      <color theme="0"/>
      <name val="Arial Narrow"/>
      <family val="2"/>
    </font>
    <font>
      <sz val="12"/>
      <color theme="0" tint="-0.499984740745262"/>
      <name val="Arial Narrow"/>
      <family val="2"/>
    </font>
    <font>
      <sz val="12"/>
      <name val="Arial Narrow"/>
      <family val="2"/>
    </font>
    <font>
      <sz val="12"/>
      <color theme="1"/>
      <name val="Arial Narrow"/>
      <family val="2"/>
    </font>
    <font>
      <sz val="5"/>
      <color theme="0"/>
      <name val="Arial Narrow"/>
      <family val="2"/>
    </font>
    <font>
      <b/>
      <sz val="5"/>
      <color theme="0"/>
      <name val="Arial Narrow"/>
      <family val="2"/>
    </font>
    <font>
      <sz val="11"/>
      <color rgb="FF9C0006"/>
      <name val="Calibri"/>
      <family val="2"/>
      <scheme val="minor"/>
    </font>
    <font>
      <sz val="11"/>
      <name val="Calibri"/>
      <family val="2"/>
      <scheme val="minor"/>
    </font>
    <font>
      <sz val="11"/>
      <color theme="7" tint="0.79998168889431442"/>
      <name val="Calibri"/>
      <family val="2"/>
      <scheme val="minor"/>
    </font>
    <font>
      <sz val="8"/>
      <name val="Calibri"/>
      <family val="2"/>
      <scheme val="minor"/>
    </font>
    <font>
      <b/>
      <sz val="12"/>
      <color theme="0"/>
      <name val="Arial Narrow"/>
      <family val="2"/>
    </font>
    <font>
      <b/>
      <sz val="16"/>
      <color theme="0"/>
      <name val="Arial Narrow"/>
      <family val="2"/>
    </font>
    <font>
      <b/>
      <sz val="12"/>
      <color theme="0" tint="-0.499984740745262"/>
      <name val="Arial Narrow"/>
      <family val="2"/>
    </font>
    <font>
      <sz val="12"/>
      <color theme="0"/>
      <name val="Arial Narrow"/>
      <family val="2"/>
    </font>
  </fonts>
  <fills count="21">
    <fill>
      <patternFill patternType="none"/>
    </fill>
    <fill>
      <patternFill patternType="gray125"/>
    </fill>
    <fill>
      <patternFill patternType="solid">
        <fgColor rgb="FFC6EFCE"/>
      </patternFill>
    </fill>
    <fill>
      <patternFill patternType="solid">
        <fgColor rgb="FFFFEB9C"/>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C7CE"/>
      </patternFill>
    </fill>
    <fill>
      <patternFill patternType="solid">
        <fgColor theme="8" tint="0.39997558519241921"/>
        <bgColor indexed="64"/>
      </patternFill>
    </fill>
    <fill>
      <patternFill patternType="solid">
        <fgColor theme="5" tint="0.59999389629810485"/>
        <bgColor indexed="64"/>
      </patternFill>
    </fill>
    <fill>
      <patternFill patternType="solid">
        <fgColor rgb="FF92D050"/>
        <bgColor indexed="64"/>
      </patternFill>
    </fill>
    <fill>
      <patternFill patternType="solid">
        <fgColor theme="0" tint="-0.499984740745262"/>
        <bgColor indexed="64"/>
      </patternFill>
    </fill>
    <fill>
      <patternFill patternType="solid">
        <fgColor theme="6" tint="-0.249977111117893"/>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25" fillId="15" borderId="0" applyNumberFormat="0" applyBorder="0" applyAlignment="0" applyProtection="0"/>
  </cellStyleXfs>
  <cellXfs count="217">
    <xf numFmtId="0" fontId="0" fillId="0" borderId="0" xfId="0"/>
    <xf numFmtId="0" fontId="0" fillId="0" borderId="0" xfId="0" applyFill="1" applyBorder="1"/>
    <xf numFmtId="0" fontId="0" fillId="0" borderId="0" xfId="0" applyFill="1" applyBorder="1" applyAlignment="1">
      <alignment horizontal="center" vertical="center"/>
    </xf>
    <xf numFmtId="0" fontId="0" fillId="0" borderId="0" xfId="0" applyFill="1"/>
    <xf numFmtId="0" fontId="0" fillId="0" borderId="0" xfId="0" applyBorder="1" applyAlignment="1">
      <alignment horizontal="center"/>
    </xf>
    <xf numFmtId="0" fontId="0" fillId="0" borderId="0" xfId="0" applyAlignment="1">
      <alignment horizontal="center"/>
    </xf>
    <xf numFmtId="1" fontId="0" fillId="0" borderId="0" xfId="0" applyNumberFormat="1" applyFill="1" applyBorder="1" applyAlignment="1">
      <alignment horizontal="center"/>
    </xf>
    <xf numFmtId="0" fontId="0" fillId="0" borderId="0" xfId="0" applyBorder="1"/>
    <xf numFmtId="0" fontId="4" fillId="4" borderId="4" xfId="0" applyFont="1" applyFill="1" applyBorder="1" applyAlignment="1">
      <alignment horizontal="center"/>
    </xf>
    <xf numFmtId="0" fontId="7" fillId="3" borderId="5" xfId="4" applyFont="1" applyBorder="1" applyAlignment="1">
      <alignment horizontal="center"/>
    </xf>
    <xf numFmtId="0" fontId="7" fillId="3" borderId="5" xfId="4" applyFont="1" applyBorder="1" applyAlignment="1">
      <alignment horizontal="center" vertical="center"/>
    </xf>
    <xf numFmtId="0" fontId="4" fillId="7" borderId="5" xfId="4" applyFont="1" applyFill="1" applyBorder="1" applyAlignment="1">
      <alignment horizontal="center" vertical="center"/>
    </xf>
    <xf numFmtId="0" fontId="4" fillId="0" borderId="0" xfId="0" applyFont="1" applyFill="1" applyBorder="1" applyAlignment="1">
      <alignment horizontal="center"/>
    </xf>
    <xf numFmtId="0" fontId="4" fillId="4" borderId="5" xfId="0" applyFont="1" applyFill="1" applyBorder="1" applyAlignment="1">
      <alignment horizontal="center"/>
    </xf>
    <xf numFmtId="0" fontId="4" fillId="5" borderId="5" xfId="0" applyFont="1" applyFill="1" applyBorder="1" applyAlignment="1">
      <alignment horizontal="center"/>
    </xf>
    <xf numFmtId="0" fontId="4" fillId="6" borderId="5" xfId="0" applyFont="1" applyFill="1" applyBorder="1" applyAlignment="1">
      <alignment horizontal="center"/>
    </xf>
    <xf numFmtId="14" fontId="0" fillId="0" borderId="0" xfId="0" applyNumberFormat="1" applyFill="1" applyBorder="1"/>
    <xf numFmtId="0" fontId="0" fillId="4" borderId="5" xfId="0" applyFill="1" applyBorder="1"/>
    <xf numFmtId="14" fontId="0" fillId="5" borderId="5" xfId="0" applyNumberFormat="1" applyFill="1" applyBorder="1"/>
    <xf numFmtId="14" fontId="0" fillId="5" borderId="1" xfId="0" applyNumberFormat="1" applyFill="1" applyBorder="1"/>
    <xf numFmtId="14" fontId="3" fillId="3" borderId="5" xfId="4" applyNumberFormat="1" applyBorder="1"/>
    <xf numFmtId="14" fontId="1" fillId="7" borderId="5" xfId="4" applyNumberFormat="1" applyFont="1" applyFill="1" applyBorder="1" applyAlignment="1">
      <alignment horizontal="right" vertical="center"/>
    </xf>
    <xf numFmtId="14" fontId="0" fillId="6" borderId="5" xfId="0" applyNumberFormat="1" applyFill="1" applyBorder="1"/>
    <xf numFmtId="14" fontId="0" fillId="6" borderId="5" xfId="0" applyNumberFormat="1" applyFill="1" applyBorder="1" applyAlignment="1">
      <alignment horizontal="right"/>
    </xf>
    <xf numFmtId="14" fontId="2" fillId="0" borderId="0" xfId="3" applyNumberFormat="1" applyFill="1"/>
    <xf numFmtId="0" fontId="0" fillId="4" borderId="0" xfId="0" applyFill="1" applyBorder="1"/>
    <xf numFmtId="0" fontId="0" fillId="0" borderId="0" xfId="0" applyAlignment="1">
      <alignment horizontal="center" vertical="center"/>
    </xf>
    <xf numFmtId="14" fontId="0" fillId="0" borderId="0" xfId="0" applyNumberFormat="1" applyFill="1"/>
    <xf numFmtId="14" fontId="0" fillId="0" borderId="0" xfId="0" applyNumberFormat="1"/>
    <xf numFmtId="0" fontId="0" fillId="8" borderId="6" xfId="0" applyFill="1" applyBorder="1"/>
    <xf numFmtId="0" fontId="0" fillId="8" borderId="5" xfId="0" applyFill="1" applyBorder="1"/>
    <xf numFmtId="14" fontId="8" fillId="0" borderId="0" xfId="0" applyNumberFormat="1" applyFont="1" applyFill="1" applyBorder="1" applyAlignment="1">
      <alignment horizontal="center" wrapText="1"/>
    </xf>
    <xf numFmtId="0" fontId="9" fillId="0" borderId="0" xfId="0" applyFont="1" applyFill="1" applyBorder="1"/>
    <xf numFmtId="14" fontId="9" fillId="0" borderId="0" xfId="0" applyNumberFormat="1" applyFont="1" applyFill="1" applyBorder="1" applyAlignment="1">
      <alignment horizontal="center"/>
    </xf>
    <xf numFmtId="9" fontId="9" fillId="0" borderId="0" xfId="2" applyFont="1" applyFill="1" applyBorder="1"/>
    <xf numFmtId="0" fontId="10" fillId="0" borderId="0" xfId="0" applyFont="1" applyProtection="1"/>
    <xf numFmtId="0" fontId="11" fillId="0" borderId="0" xfId="0" applyFont="1" applyProtection="1"/>
    <xf numFmtId="0" fontId="10" fillId="0" borderId="0" xfId="0" applyFont="1" applyAlignment="1" applyProtection="1">
      <alignment horizontal="center"/>
    </xf>
    <xf numFmtId="9" fontId="10" fillId="0" borderId="0" xfId="0" applyNumberFormat="1" applyFont="1" applyAlignment="1" applyProtection="1"/>
    <xf numFmtId="0" fontId="10" fillId="0" borderId="0" xfId="0" applyFont="1" applyAlignment="1" applyProtection="1"/>
    <xf numFmtId="0" fontId="11" fillId="0" borderId="0" xfId="0" applyFont="1" applyAlignment="1" applyProtection="1">
      <alignment horizontal="center"/>
    </xf>
    <xf numFmtId="9" fontId="11" fillId="0" borderId="0" xfId="0" applyNumberFormat="1" applyFont="1" applyProtection="1"/>
    <xf numFmtId="9" fontId="10" fillId="0" borderId="0" xfId="0" applyNumberFormat="1" applyFont="1" applyProtection="1"/>
    <xf numFmtId="44" fontId="10" fillId="0" borderId="0" xfId="0" applyNumberFormat="1" applyFont="1" applyProtection="1"/>
    <xf numFmtId="0" fontId="12" fillId="0" borderId="0" xfId="0" applyFont="1" applyProtection="1"/>
    <xf numFmtId="44" fontId="13" fillId="0" borderId="5" xfId="0" applyNumberFormat="1" applyFont="1" applyBorder="1" applyAlignment="1" applyProtection="1">
      <alignment horizontal="center"/>
    </xf>
    <xf numFmtId="9" fontId="12" fillId="0" borderId="0" xfId="0" applyNumberFormat="1" applyFont="1" applyProtection="1"/>
    <xf numFmtId="0" fontId="14" fillId="0" borderId="0" xfId="0" applyFont="1" applyFill="1" applyBorder="1" applyAlignment="1" applyProtection="1">
      <alignment horizontal="center" vertical="center" textRotation="90"/>
    </xf>
    <xf numFmtId="44" fontId="15" fillId="9" borderId="5" xfId="2" applyNumberFormat="1" applyFont="1" applyFill="1" applyBorder="1" applyProtection="1"/>
    <xf numFmtId="9" fontId="15" fillId="9" borderId="1" xfId="0" applyNumberFormat="1" applyFont="1" applyFill="1" applyBorder="1" applyAlignment="1" applyProtection="1">
      <alignment horizontal="left"/>
    </xf>
    <xf numFmtId="14" fontId="12" fillId="0" borderId="0" xfId="0" applyNumberFormat="1" applyFont="1" applyFill="1" applyBorder="1" applyAlignment="1" applyProtection="1">
      <alignment horizontal="center"/>
    </xf>
    <xf numFmtId="0" fontId="12" fillId="0" borderId="0" xfId="0" applyNumberFormat="1" applyFont="1" applyFill="1" applyBorder="1" applyAlignment="1" applyProtection="1">
      <alignment horizontal="center"/>
    </xf>
    <xf numFmtId="0" fontId="16" fillId="10" borderId="0" xfId="0" applyFont="1" applyFill="1" applyProtection="1"/>
    <xf numFmtId="44" fontId="12" fillId="9" borderId="5" xfId="2" applyNumberFormat="1" applyFont="1" applyFill="1" applyBorder="1" applyProtection="1"/>
    <xf numFmtId="9" fontId="12" fillId="9" borderId="5" xfId="0" applyNumberFormat="1" applyFont="1" applyFill="1" applyBorder="1" applyAlignment="1" applyProtection="1">
      <alignment horizontal="center"/>
    </xf>
    <xf numFmtId="14" fontId="12" fillId="9" borderId="5" xfId="0" applyNumberFormat="1" applyFont="1" applyFill="1" applyBorder="1" applyAlignment="1" applyProtection="1">
      <alignment horizontal="center"/>
    </xf>
    <xf numFmtId="0" fontId="12" fillId="9" borderId="5" xfId="0" applyNumberFormat="1" applyFont="1" applyFill="1" applyBorder="1" applyAlignment="1" applyProtection="1">
      <alignment horizontal="center"/>
    </xf>
    <xf numFmtId="49" fontId="12" fillId="9" borderId="5" xfId="0" applyNumberFormat="1" applyFont="1" applyFill="1" applyBorder="1" applyAlignment="1" applyProtection="1">
      <alignment horizontal="center"/>
    </xf>
    <xf numFmtId="0" fontId="10" fillId="0" borderId="0" xfId="0" applyFont="1" applyBorder="1" applyProtection="1"/>
    <xf numFmtId="44" fontId="15" fillId="11" borderId="5" xfId="2" applyNumberFormat="1" applyFont="1" applyFill="1" applyBorder="1" applyProtection="1"/>
    <xf numFmtId="9" fontId="15" fillId="11" borderId="5" xfId="0" applyNumberFormat="1" applyFont="1" applyFill="1" applyBorder="1" applyAlignment="1" applyProtection="1">
      <alignment horizontal="left"/>
    </xf>
    <xf numFmtId="14" fontId="12" fillId="0" borderId="5" xfId="0" applyNumberFormat="1" applyFont="1" applyFill="1" applyBorder="1" applyAlignment="1" applyProtection="1">
      <alignment horizontal="center"/>
    </xf>
    <xf numFmtId="0" fontId="12" fillId="0" borderId="5" xfId="0" applyNumberFormat="1" applyFont="1" applyFill="1" applyBorder="1" applyAlignment="1" applyProtection="1">
      <alignment horizontal="center"/>
    </xf>
    <xf numFmtId="49" fontId="12" fillId="0" borderId="5" xfId="0" applyNumberFormat="1" applyFont="1" applyFill="1" applyBorder="1" applyAlignment="1" applyProtection="1">
      <alignment horizontal="center"/>
    </xf>
    <xf numFmtId="44" fontId="12" fillId="11" borderId="5" xfId="2" applyNumberFormat="1" applyFont="1" applyFill="1" applyBorder="1" applyProtection="1"/>
    <xf numFmtId="9" fontId="12" fillId="11" borderId="5" xfId="0" applyNumberFormat="1" applyFont="1" applyFill="1" applyBorder="1" applyAlignment="1" applyProtection="1">
      <alignment horizontal="center"/>
    </xf>
    <xf numFmtId="14" fontId="12" fillId="11" borderId="5" xfId="0" applyNumberFormat="1" applyFont="1" applyFill="1" applyBorder="1" applyAlignment="1" applyProtection="1">
      <alignment horizontal="center"/>
    </xf>
    <xf numFmtId="0" fontId="12" fillId="11" borderId="5" xfId="0" applyNumberFormat="1" applyFont="1" applyFill="1" applyBorder="1" applyAlignment="1" applyProtection="1">
      <alignment horizontal="center"/>
    </xf>
    <xf numFmtId="49" fontId="12" fillId="11" borderId="5" xfId="0" applyNumberFormat="1" applyFont="1" applyFill="1" applyBorder="1" applyAlignment="1" applyProtection="1">
      <alignment horizontal="center"/>
    </xf>
    <xf numFmtId="44" fontId="10" fillId="0" borderId="0" xfId="1" applyFont="1" applyBorder="1" applyProtection="1"/>
    <xf numFmtId="9" fontId="10" fillId="0" borderId="0" xfId="0" applyNumberFormat="1" applyFont="1" applyBorder="1" applyProtection="1"/>
    <xf numFmtId="164" fontId="10" fillId="0" borderId="0" xfId="0" applyNumberFormat="1" applyFont="1" applyBorder="1" applyAlignment="1" applyProtection="1"/>
    <xf numFmtId="0" fontId="17" fillId="0" borderId="0" xfId="0" applyFont="1" applyAlignment="1" applyProtection="1">
      <alignment horizontal="center" vertical="top" wrapText="1"/>
    </xf>
    <xf numFmtId="0" fontId="17" fillId="0" borderId="0" xfId="0" applyFont="1" applyBorder="1" applyAlignment="1" applyProtection="1">
      <alignment horizontal="center" vertical="top" wrapText="1"/>
    </xf>
    <xf numFmtId="0" fontId="18" fillId="0" borderId="0" xfId="0" applyFont="1" applyAlignment="1" applyProtection="1">
      <alignment horizontal="center" vertical="top" wrapText="1"/>
    </xf>
    <xf numFmtId="0" fontId="14" fillId="0" borderId="0" xfId="0" applyFont="1" applyProtection="1"/>
    <xf numFmtId="0" fontId="19" fillId="12" borderId="4" xfId="0" applyFont="1" applyFill="1" applyBorder="1" applyAlignment="1" applyProtection="1">
      <alignment horizontal="center" vertical="top" wrapText="1"/>
    </xf>
    <xf numFmtId="9" fontId="19" fillId="12" borderId="4" xfId="0" applyNumberFormat="1" applyFont="1" applyFill="1" applyBorder="1" applyAlignment="1" applyProtection="1">
      <alignment horizontal="center" vertical="top" wrapText="1"/>
    </xf>
    <xf numFmtId="0" fontId="11" fillId="0" borderId="0" xfId="0" applyFont="1" applyBorder="1" applyProtection="1"/>
    <xf numFmtId="0" fontId="10" fillId="0" borderId="0" xfId="0" applyFont="1" applyFill="1" applyProtection="1"/>
    <xf numFmtId="0" fontId="10" fillId="0" borderId="0" xfId="0" applyFont="1" applyFill="1" applyAlignment="1" applyProtection="1">
      <alignment horizontal="center"/>
    </xf>
    <xf numFmtId="9" fontId="10" fillId="0" borderId="0" xfId="0" applyNumberFormat="1" applyFont="1" applyFill="1" applyAlignment="1" applyProtection="1"/>
    <xf numFmtId="0" fontId="10" fillId="0" borderId="0" xfId="0" applyFont="1" applyFill="1" applyAlignment="1" applyProtection="1"/>
    <xf numFmtId="9" fontId="13" fillId="0" borderId="0" xfId="1" applyNumberFormat="1" applyFont="1" applyBorder="1" applyAlignment="1" applyProtection="1"/>
    <xf numFmtId="44" fontId="20" fillId="13" borderId="5" xfId="1" applyNumberFormat="1" applyFont="1" applyFill="1" applyBorder="1" applyAlignment="1" applyProtection="1"/>
    <xf numFmtId="0" fontId="20" fillId="13" borderId="5" xfId="0" applyFont="1" applyFill="1" applyBorder="1" applyProtection="1"/>
    <xf numFmtId="0" fontId="11" fillId="0" borderId="0" xfId="0" applyFont="1" applyFill="1" applyProtection="1"/>
    <xf numFmtId="9" fontId="13" fillId="0" borderId="0" xfId="0" applyNumberFormat="1" applyFont="1" applyBorder="1" applyAlignment="1" applyProtection="1"/>
    <xf numFmtId="0" fontId="20" fillId="13" borderId="5" xfId="0" applyFont="1" applyFill="1" applyBorder="1" applyAlignment="1" applyProtection="1"/>
    <xf numFmtId="0" fontId="5" fillId="0" borderId="0" xfId="0" applyFont="1" applyProtection="1"/>
    <xf numFmtId="9" fontId="13" fillId="0" borderId="0" xfId="1" applyNumberFormat="1" applyFont="1" applyFill="1" applyBorder="1" applyAlignment="1" applyProtection="1"/>
    <xf numFmtId="0" fontId="21" fillId="14" borderId="7" xfId="1" applyNumberFormat="1" applyFont="1" applyFill="1" applyBorder="1" applyAlignment="1" applyProtection="1">
      <protection locked="0"/>
    </xf>
    <xf numFmtId="0" fontId="21" fillId="14" borderId="8" xfId="0" applyFont="1" applyFill="1" applyBorder="1" applyProtection="1"/>
    <xf numFmtId="165" fontId="21" fillId="14" borderId="5" xfId="1" applyNumberFormat="1" applyFont="1" applyFill="1" applyBorder="1" applyAlignment="1" applyProtection="1">
      <protection locked="0"/>
    </xf>
    <xf numFmtId="0" fontId="21" fillId="14" borderId="5" xfId="0" applyFont="1" applyFill="1" applyBorder="1" applyProtection="1"/>
    <xf numFmtId="9" fontId="22" fillId="0" borderId="0" xfId="1" applyNumberFormat="1" applyFont="1" applyFill="1" applyBorder="1" applyAlignment="1" applyProtection="1">
      <alignment horizontal="right"/>
    </xf>
    <xf numFmtId="165" fontId="13" fillId="14" borderId="7" xfId="1" applyNumberFormat="1" applyFont="1" applyFill="1" applyBorder="1" applyAlignment="1" applyProtection="1">
      <alignment horizontal="right"/>
    </xf>
    <xf numFmtId="0" fontId="13" fillId="14" borderId="8" xfId="0" applyFont="1" applyFill="1" applyBorder="1" applyProtection="1"/>
    <xf numFmtId="0" fontId="23" fillId="10" borderId="0" xfId="0" applyFont="1" applyFill="1" applyProtection="1"/>
    <xf numFmtId="0" fontId="11" fillId="10" borderId="0" xfId="0" applyFont="1" applyFill="1" applyBorder="1" applyAlignment="1" applyProtection="1">
      <alignment vertical="center" textRotation="90"/>
    </xf>
    <xf numFmtId="44" fontId="13" fillId="0" borderId="6" xfId="0" applyNumberFormat="1" applyFont="1" applyBorder="1" applyProtection="1"/>
    <xf numFmtId="49" fontId="15" fillId="11" borderId="5" xfId="0" applyNumberFormat="1" applyFont="1" applyFill="1" applyBorder="1" applyAlignment="1" applyProtection="1"/>
    <xf numFmtId="49" fontId="12" fillId="0" borderId="0" xfId="0" applyNumberFormat="1" applyFont="1" applyFill="1" applyBorder="1" applyAlignment="1" applyProtection="1"/>
    <xf numFmtId="44" fontId="12" fillId="0" borderId="5" xfId="2" applyNumberFormat="1" applyFont="1" applyFill="1" applyBorder="1" applyProtection="1"/>
    <xf numFmtId="9" fontId="12" fillId="0" borderId="5" xfId="0" applyNumberFormat="1" applyFont="1" applyFill="1" applyBorder="1" applyProtection="1"/>
    <xf numFmtId="14" fontId="12" fillId="0" borderId="5" xfId="0" applyNumberFormat="1" applyFont="1" applyFill="1" applyBorder="1" applyProtection="1"/>
    <xf numFmtId="49" fontId="12" fillId="0" borderId="5" xfId="0" applyNumberFormat="1" applyFont="1" applyBorder="1" applyAlignment="1" applyProtection="1">
      <alignment horizontal="center"/>
    </xf>
    <xf numFmtId="0" fontId="14" fillId="10" borderId="0" xfId="0" applyFont="1" applyFill="1" applyBorder="1" applyAlignment="1" applyProtection="1">
      <alignment vertical="center" textRotation="90"/>
    </xf>
    <xf numFmtId="9" fontId="15" fillId="9" borderId="5" xfId="0" applyNumberFormat="1" applyFont="1" applyFill="1" applyBorder="1" applyProtection="1"/>
    <xf numFmtId="0" fontId="24" fillId="10" borderId="0" xfId="0" applyFont="1" applyFill="1" applyAlignment="1" applyProtection="1">
      <alignment horizontal="center" vertical="top" wrapText="1"/>
    </xf>
    <xf numFmtId="0" fontId="11" fillId="0" borderId="0" xfId="0" applyFont="1" applyAlignment="1" applyProtection="1">
      <alignment wrapText="1"/>
    </xf>
    <xf numFmtId="9" fontId="17" fillId="0" borderId="0" xfId="1" applyNumberFormat="1" applyFont="1" applyBorder="1" applyAlignment="1" applyProtection="1"/>
    <xf numFmtId="44" fontId="17" fillId="0" borderId="0" xfId="1" applyNumberFormat="1" applyFont="1" applyBorder="1" applyAlignment="1" applyProtection="1"/>
    <xf numFmtId="0" fontId="17" fillId="0" borderId="0" xfId="0" applyFont="1" applyBorder="1" applyProtection="1"/>
    <xf numFmtId="0" fontId="0" fillId="16" borderId="5" xfId="0" applyNumberFormat="1" applyFill="1" applyBorder="1" applyAlignment="1">
      <alignment horizontal="center" vertical="center"/>
    </xf>
    <xf numFmtId="0" fontId="0" fillId="9" borderId="0" xfId="0" applyFill="1"/>
    <xf numFmtId="0" fontId="0" fillId="17" borderId="0" xfId="0" applyFill="1"/>
    <xf numFmtId="0" fontId="0" fillId="18" borderId="5" xfId="0" applyFill="1" applyBorder="1" applyAlignment="1">
      <alignment horizontal="center" wrapText="1"/>
    </xf>
    <xf numFmtId="49" fontId="0" fillId="18" borderId="5" xfId="0" applyNumberFormat="1" applyFill="1" applyBorder="1" applyAlignment="1">
      <alignment horizontal="center" wrapText="1"/>
    </xf>
    <xf numFmtId="14" fontId="0" fillId="0" borderId="5" xfId="0" applyNumberFormat="1" applyFill="1" applyBorder="1" applyAlignment="1">
      <alignment horizontal="center" wrapText="1"/>
    </xf>
    <xf numFmtId="0" fontId="0" fillId="18" borderId="1" xfId="0" applyFill="1" applyBorder="1" applyAlignment="1">
      <alignment horizontal="center" wrapText="1"/>
    </xf>
    <xf numFmtId="14" fontId="0" fillId="0" borderId="9" xfId="0" applyNumberFormat="1" applyFill="1" applyBorder="1" applyAlignment="1">
      <alignment horizontal="center" wrapText="1"/>
    </xf>
    <xf numFmtId="0" fontId="0" fillId="0" borderId="5" xfId="0" applyNumberFormat="1" applyBorder="1" applyAlignment="1">
      <alignment horizontal="center"/>
    </xf>
    <xf numFmtId="0" fontId="0" fillId="0" borderId="5" xfId="0" applyBorder="1"/>
    <xf numFmtId="1" fontId="5" fillId="0" borderId="5" xfId="0" applyNumberFormat="1" applyFont="1" applyFill="1" applyBorder="1" applyAlignment="1">
      <alignment horizontal="center"/>
    </xf>
    <xf numFmtId="49" fontId="5" fillId="0" borderId="5" xfId="0" applyNumberFormat="1" applyFont="1" applyFill="1" applyBorder="1" applyAlignment="1">
      <alignment horizontal="center"/>
    </xf>
    <xf numFmtId="14" fontId="5" fillId="0" borderId="5" xfId="0" applyNumberFormat="1" applyFont="1" applyFill="1" applyBorder="1" applyAlignment="1">
      <alignment horizontal="center"/>
    </xf>
    <xf numFmtId="166" fontId="5" fillId="0" borderId="1" xfId="0" applyNumberFormat="1" applyFont="1" applyFill="1" applyBorder="1" applyAlignment="1">
      <alignment horizontal="center"/>
    </xf>
    <xf numFmtId="14" fontId="0" fillId="0" borderId="0" xfId="0" applyNumberFormat="1" applyBorder="1"/>
    <xf numFmtId="1" fontId="0" fillId="0" borderId="5" xfId="0" applyNumberFormat="1" applyFill="1" applyBorder="1" applyAlignment="1">
      <alignment horizontal="center"/>
    </xf>
    <xf numFmtId="49" fontId="0" fillId="0" borderId="5" xfId="0" applyNumberFormat="1" applyFill="1" applyBorder="1" applyAlignment="1">
      <alignment horizontal="center"/>
    </xf>
    <xf numFmtId="14" fontId="0" fillId="0" borderId="5" xfId="0" applyNumberFormat="1" applyFill="1" applyBorder="1" applyAlignment="1">
      <alignment horizontal="center"/>
    </xf>
    <xf numFmtId="14" fontId="2" fillId="0" borderId="5" xfId="3" applyNumberFormat="1" applyFill="1" applyBorder="1" applyAlignment="1">
      <alignment horizontal="center"/>
    </xf>
    <xf numFmtId="9" fontId="2" fillId="0" borderId="5" xfId="3" applyNumberFormat="1" applyFill="1" applyBorder="1" applyAlignment="1">
      <alignment horizontal="center"/>
    </xf>
    <xf numFmtId="166" fontId="0" fillId="0" borderId="1" xfId="0" applyNumberFormat="1" applyFill="1" applyBorder="1" applyAlignment="1">
      <alignment horizontal="center"/>
    </xf>
    <xf numFmtId="0" fontId="0" fillId="0" borderId="0" xfId="0" applyNumberFormat="1" applyAlignment="1">
      <alignment horizontal="center"/>
    </xf>
    <xf numFmtId="166" fontId="3" fillId="3" borderId="1" xfId="4" applyNumberFormat="1" applyBorder="1" applyAlignment="1">
      <alignment horizontal="center"/>
    </xf>
    <xf numFmtId="14" fontId="25" fillId="15" borderId="0" xfId="5" applyNumberFormat="1" applyBorder="1"/>
    <xf numFmtId="0" fontId="0" fillId="0" borderId="0" xfId="0" applyNumberFormat="1" applyFill="1" applyBorder="1" applyAlignment="1">
      <alignment horizontal="center"/>
    </xf>
    <xf numFmtId="14" fontId="25" fillId="0" borderId="0" xfId="5" applyNumberFormat="1" applyFill="1" applyBorder="1"/>
    <xf numFmtId="0" fontId="9" fillId="0" borderId="5" xfId="0" applyFont="1" applyBorder="1"/>
    <xf numFmtId="49" fontId="9" fillId="0" borderId="5" xfId="0" applyNumberFormat="1" applyFont="1" applyFill="1" applyBorder="1" applyAlignment="1">
      <alignment horizontal="center"/>
    </xf>
    <xf numFmtId="14" fontId="9" fillId="0" borderId="5" xfId="0" applyNumberFormat="1" applyFont="1" applyFill="1" applyBorder="1" applyAlignment="1">
      <alignment horizontal="center"/>
    </xf>
    <xf numFmtId="9" fontId="0" fillId="0" borderId="5" xfId="0" applyNumberFormat="1" applyFill="1" applyBorder="1" applyAlignment="1">
      <alignment horizontal="center"/>
    </xf>
    <xf numFmtId="0" fontId="0" fillId="0" borderId="5" xfId="0" applyNumberFormat="1" applyFill="1" applyBorder="1" applyAlignment="1">
      <alignment horizontal="center"/>
    </xf>
    <xf numFmtId="0" fontId="0" fillId="0" borderId="4" xfId="0" applyNumberFormat="1" applyFill="1" applyBorder="1" applyAlignment="1">
      <alignment horizontal="center"/>
    </xf>
    <xf numFmtId="9" fontId="0" fillId="0" borderId="4" xfId="0" applyNumberFormat="1" applyFill="1" applyBorder="1" applyAlignment="1">
      <alignment horizontal="center"/>
    </xf>
    <xf numFmtId="49" fontId="0" fillId="0" borderId="5" xfId="0" applyNumberFormat="1" applyBorder="1"/>
    <xf numFmtId="0" fontId="0" fillId="0" borderId="1" xfId="0" applyBorder="1"/>
    <xf numFmtId="0" fontId="8" fillId="0" borderId="0" xfId="0" applyFont="1" applyFill="1" applyBorder="1" applyAlignment="1">
      <alignment horizontal="center"/>
    </xf>
    <xf numFmtId="9" fontId="8" fillId="0" borderId="0" xfId="2" applyFont="1" applyFill="1" applyBorder="1" applyAlignment="1">
      <alignment horizontal="center" wrapText="1"/>
    </xf>
    <xf numFmtId="0" fontId="9" fillId="0" borderId="0" xfId="0" applyFont="1" applyFill="1" applyBorder="1" applyAlignment="1">
      <alignment horizontal="center"/>
    </xf>
    <xf numFmtId="0" fontId="26" fillId="0" borderId="0" xfId="0" applyFont="1" applyFill="1" applyBorder="1"/>
    <xf numFmtId="0" fontId="27" fillId="0" borderId="0" xfId="0" applyFont="1" applyFill="1" applyBorder="1" applyAlignment="1">
      <alignment horizontal="center"/>
    </xf>
    <xf numFmtId="0" fontId="8" fillId="0" borderId="0" xfId="0" applyFont="1" applyFill="1" applyBorder="1" applyAlignment="1">
      <alignment horizontal="center" wrapText="1"/>
    </xf>
    <xf numFmtId="14" fontId="26" fillId="0" borderId="0" xfId="0" applyNumberFormat="1" applyFont="1" applyFill="1" applyBorder="1"/>
    <xf numFmtId="14" fontId="26" fillId="0" borderId="0" xfId="0" applyNumberFormat="1" applyFont="1" applyFill="1" applyBorder="1" applyAlignment="1">
      <alignment horizontal="center"/>
    </xf>
    <xf numFmtId="14" fontId="26" fillId="0" borderId="0" xfId="2" applyNumberFormat="1" applyFont="1" applyFill="1" applyBorder="1"/>
    <xf numFmtId="1" fontId="12" fillId="11" borderId="5" xfId="0" applyNumberFormat="1" applyFont="1" applyFill="1" applyBorder="1" applyAlignment="1" applyProtection="1">
      <alignment horizontal="center"/>
    </xf>
    <xf numFmtId="1" fontId="12" fillId="9" borderId="5" xfId="0" applyNumberFormat="1" applyFont="1" applyFill="1" applyBorder="1" applyAlignment="1" applyProtection="1">
      <alignment horizontal="center"/>
    </xf>
    <xf numFmtId="1" fontId="0" fillId="0" borderId="1" xfId="0" applyNumberFormat="1" applyFill="1" applyBorder="1" applyAlignment="1">
      <alignment horizontal="center"/>
    </xf>
    <xf numFmtId="1" fontId="0" fillId="0" borderId="1" xfId="0" applyNumberFormat="1" applyFill="1" applyBorder="1" applyAlignment="1">
      <alignment horizontal="center" wrapText="1"/>
    </xf>
    <xf numFmtId="1" fontId="5" fillId="0" borderId="1" xfId="0" applyNumberFormat="1" applyFont="1" applyFill="1" applyBorder="1" applyAlignment="1">
      <alignment horizontal="center"/>
    </xf>
    <xf numFmtId="1" fontId="2" fillId="0" borderId="1" xfId="3" applyNumberFormat="1" applyFill="1" applyBorder="1" applyAlignment="1">
      <alignment horizontal="center"/>
    </xf>
    <xf numFmtId="1" fontId="9" fillId="0" borderId="1" xfId="0" applyNumberFormat="1" applyFont="1" applyFill="1" applyBorder="1" applyAlignment="1">
      <alignment horizontal="center"/>
    </xf>
    <xf numFmtId="1" fontId="0" fillId="0" borderId="10" xfId="0" applyNumberFormat="1" applyFill="1" applyBorder="1" applyAlignment="1">
      <alignment horizontal="center"/>
    </xf>
    <xf numFmtId="1" fontId="13" fillId="0" borderId="0" xfId="0" applyNumberFormat="1" applyFont="1" applyBorder="1" applyAlignment="1" applyProtection="1"/>
    <xf numFmtId="1" fontId="13" fillId="0" borderId="0" xfId="1" applyNumberFormat="1" applyFont="1" applyFill="1" applyBorder="1" applyAlignment="1" applyProtection="1"/>
    <xf numFmtId="1" fontId="13" fillId="0" borderId="0" xfId="1" applyNumberFormat="1" applyFont="1" applyBorder="1" applyAlignment="1" applyProtection="1"/>
    <xf numFmtId="1" fontId="10" fillId="0" borderId="0" xfId="0" applyNumberFormat="1" applyFont="1" applyFill="1" applyAlignment="1" applyProtection="1">
      <alignment horizontal="center"/>
    </xf>
    <xf numFmtId="1" fontId="19" fillId="12" borderId="4" xfId="0" applyNumberFormat="1" applyFont="1" applyFill="1" applyBorder="1" applyAlignment="1" applyProtection="1">
      <alignment horizontal="center" vertical="top" wrapText="1"/>
    </xf>
    <xf numFmtId="1" fontId="15" fillId="9" borderId="5" xfId="0" applyNumberFormat="1" applyFont="1" applyFill="1" applyBorder="1" applyProtection="1"/>
    <xf numFmtId="1" fontId="12" fillId="0" borderId="5" xfId="0" applyNumberFormat="1" applyFont="1" applyFill="1" applyBorder="1" applyProtection="1"/>
    <xf numFmtId="1" fontId="15" fillId="11" borderId="5" xfId="0" applyNumberFormat="1" applyFont="1" applyFill="1" applyBorder="1" applyAlignment="1" applyProtection="1"/>
    <xf numFmtId="1" fontId="10" fillId="0" borderId="0" xfId="0" applyNumberFormat="1" applyFont="1" applyAlignment="1" applyProtection="1">
      <alignment horizontal="center"/>
    </xf>
    <xf numFmtId="1" fontId="10" fillId="0" borderId="0" xfId="0" applyNumberFormat="1" applyFont="1" applyProtection="1"/>
    <xf numFmtId="1" fontId="11" fillId="0" borderId="0" xfId="0" applyNumberFormat="1" applyFont="1" applyAlignment="1" applyProtection="1">
      <alignment horizontal="center"/>
    </xf>
    <xf numFmtId="1" fontId="15" fillId="11" borderId="5" xfId="0" applyNumberFormat="1" applyFont="1" applyFill="1" applyBorder="1" applyAlignment="1" applyProtection="1">
      <alignment horizontal="right"/>
    </xf>
    <xf numFmtId="1" fontId="15" fillId="9" borderId="1" xfId="0" applyNumberFormat="1" applyFont="1" applyFill="1" applyBorder="1" applyAlignment="1" applyProtection="1">
      <alignment horizontal="right"/>
    </xf>
    <xf numFmtId="14" fontId="10" fillId="0" borderId="0" xfId="0" applyNumberFormat="1" applyFont="1" applyBorder="1"/>
    <xf numFmtId="14" fontId="25" fillId="15" borderId="0" xfId="5" applyNumberFormat="1" applyBorder="1" applyAlignment="1"/>
    <xf numFmtId="0" fontId="19" fillId="12" borderId="0" xfId="0" applyFont="1" applyFill="1" applyBorder="1" applyAlignment="1" applyProtection="1">
      <alignment horizontal="center" vertical="top" wrapText="1"/>
    </xf>
    <xf numFmtId="44" fontId="13" fillId="0" borderId="0" xfId="0" applyNumberFormat="1" applyFont="1" applyBorder="1" applyAlignment="1" applyProtection="1">
      <alignment horizontal="center"/>
    </xf>
    <xf numFmtId="44" fontId="15" fillId="0" borderId="0" xfId="2" applyNumberFormat="1" applyFont="1" applyFill="1" applyBorder="1" applyProtection="1"/>
    <xf numFmtId="14" fontId="15" fillId="0" borderId="0" xfId="2" applyNumberFormat="1" applyFont="1" applyFill="1" applyBorder="1" applyProtection="1"/>
    <xf numFmtId="14" fontId="15" fillId="0" borderId="0" xfId="2" applyNumberFormat="1" applyFont="1" applyFill="1" applyBorder="1" applyAlignment="1" applyProtection="1">
      <alignment horizontal="center"/>
    </xf>
    <xf numFmtId="14" fontId="12" fillId="9" borderId="4" xfId="2" applyNumberFormat="1" applyFont="1" applyFill="1" applyBorder="1" applyAlignment="1" applyProtection="1">
      <alignment horizontal="center"/>
    </xf>
    <xf numFmtId="14" fontId="12" fillId="9" borderId="5" xfId="2" applyNumberFormat="1" applyFont="1" applyFill="1" applyBorder="1" applyAlignment="1" applyProtection="1">
      <alignment horizontal="center"/>
    </xf>
    <xf numFmtId="44" fontId="13" fillId="0" borderId="0" xfId="0" applyNumberFormat="1" applyFont="1" applyBorder="1" applyProtection="1"/>
    <xf numFmtId="14" fontId="12" fillId="0" borderId="0" xfId="2" applyNumberFormat="1" applyFont="1" applyFill="1" applyBorder="1" applyAlignment="1" applyProtection="1">
      <alignment horizontal="center"/>
    </xf>
    <xf numFmtId="14" fontId="12" fillId="11" borderId="4" xfId="2" applyNumberFormat="1" applyFont="1" applyFill="1" applyBorder="1" applyAlignment="1" applyProtection="1">
      <alignment horizontal="center"/>
    </xf>
    <xf numFmtId="14" fontId="12" fillId="11" borderId="5" xfId="2" applyNumberFormat="1" applyFont="1" applyFill="1" applyBorder="1" applyAlignment="1" applyProtection="1">
      <alignment horizontal="center"/>
    </xf>
    <xf numFmtId="0" fontId="29" fillId="0" borderId="0" xfId="0" applyNumberFormat="1" applyFont="1" applyFill="1" applyBorder="1" applyAlignment="1" applyProtection="1">
      <alignment horizontal="center"/>
    </xf>
    <xf numFmtId="0" fontId="31" fillId="0" borderId="5" xfId="0" applyNumberFormat="1" applyFont="1" applyFill="1" applyBorder="1" applyProtection="1"/>
    <xf numFmtId="44" fontId="31" fillId="0" borderId="5" xfId="1" applyFont="1" applyFill="1" applyBorder="1" applyProtection="1"/>
    <xf numFmtId="0" fontId="32" fillId="20" borderId="5" xfId="0" applyNumberFormat="1" applyFont="1" applyFill="1" applyBorder="1" applyProtection="1"/>
    <xf numFmtId="165" fontId="32" fillId="20" borderId="5" xfId="1" applyNumberFormat="1" applyFont="1" applyFill="1" applyBorder="1" applyProtection="1">
      <protection locked="0"/>
    </xf>
    <xf numFmtId="0" fontId="32" fillId="20" borderId="5" xfId="0" applyNumberFormat="1" applyFont="1" applyFill="1" applyBorder="1" applyProtection="1">
      <protection locked="0"/>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6" fillId="4" borderId="1" xfId="4" applyFont="1" applyFill="1" applyBorder="1" applyAlignment="1">
      <alignment horizontal="center"/>
    </xf>
    <xf numFmtId="0" fontId="6" fillId="4" borderId="2" xfId="4" applyFont="1" applyFill="1" applyBorder="1" applyAlignment="1">
      <alignment horizontal="center"/>
    </xf>
    <xf numFmtId="0" fontId="6" fillId="4" borderId="3" xfId="4" applyFont="1" applyFill="1" applyBorder="1" applyAlignment="1">
      <alignment horizontal="center"/>
    </xf>
    <xf numFmtId="0" fontId="4" fillId="5" borderId="1" xfId="0" applyFont="1" applyFill="1" applyBorder="1" applyAlignment="1">
      <alignment horizontal="center"/>
    </xf>
    <xf numFmtId="0" fontId="4" fillId="5" borderId="3" xfId="0" applyFont="1" applyFill="1" applyBorder="1" applyAlignment="1">
      <alignment horizontal="center"/>
    </xf>
    <xf numFmtId="0" fontId="4" fillId="6" borderId="1" xfId="0" applyFont="1" applyFill="1" applyBorder="1" applyAlignment="1">
      <alignment horizontal="center"/>
    </xf>
    <xf numFmtId="0" fontId="4" fillId="6" borderId="3" xfId="0" applyFont="1" applyFill="1" applyBorder="1" applyAlignment="1">
      <alignment horizontal="center"/>
    </xf>
    <xf numFmtId="0" fontId="7" fillId="3" borderId="1" xfId="4" applyFont="1" applyBorder="1" applyAlignment="1">
      <alignment horizontal="center"/>
    </xf>
    <xf numFmtId="0" fontId="7" fillId="3" borderId="3" xfId="4" applyFont="1" applyBorder="1" applyAlignment="1">
      <alignment horizontal="center"/>
    </xf>
    <xf numFmtId="0" fontId="14" fillId="11" borderId="4" xfId="0" applyFont="1" applyFill="1" applyBorder="1" applyAlignment="1" applyProtection="1">
      <alignment horizontal="center" vertical="center" textRotation="90"/>
    </xf>
    <xf numFmtId="0" fontId="14" fillId="11" borderId="8" xfId="0" applyFont="1" applyFill="1" applyBorder="1" applyAlignment="1" applyProtection="1">
      <alignment horizontal="center" vertical="center" textRotation="90"/>
    </xf>
    <xf numFmtId="0" fontId="14" fillId="11" borderId="6" xfId="0" applyFont="1" applyFill="1" applyBorder="1" applyAlignment="1" applyProtection="1">
      <alignment horizontal="center" vertical="center" textRotation="90"/>
    </xf>
    <xf numFmtId="0" fontId="14" fillId="9" borderId="4" xfId="0" applyFont="1" applyFill="1" applyBorder="1" applyAlignment="1" applyProtection="1">
      <alignment horizontal="center" vertical="center" textRotation="90"/>
    </xf>
    <xf numFmtId="0" fontId="14" fillId="9" borderId="8" xfId="0" applyFont="1" applyFill="1" applyBorder="1" applyAlignment="1" applyProtection="1">
      <alignment horizontal="center" vertical="center" textRotation="90"/>
    </xf>
    <xf numFmtId="0" fontId="14" fillId="9" borderId="6" xfId="0" applyFont="1" applyFill="1" applyBorder="1" applyAlignment="1" applyProtection="1">
      <alignment horizontal="center" vertical="center" textRotation="90"/>
    </xf>
    <xf numFmtId="0" fontId="30" fillId="19" borderId="0" xfId="0" applyNumberFormat="1" applyFont="1" applyFill="1" applyBorder="1" applyAlignment="1" applyProtection="1">
      <alignment horizontal="center" vertical="center"/>
    </xf>
  </cellXfs>
  <cellStyles count="6">
    <cellStyle name="Bad" xfId="5" builtinId="27"/>
    <cellStyle name="Currency" xfId="1" builtinId="4"/>
    <cellStyle name="Good" xfId="3" builtinId="26"/>
    <cellStyle name="Neutral" xfId="4" builtinId="28"/>
    <cellStyle name="Normal" xfId="0" builtinId="0"/>
    <cellStyle name="Percent" xfId="2" builtinId="5"/>
  </cellStyles>
  <dxfs count="10">
    <dxf>
      <font>
        <strike val="0"/>
        <outline val="0"/>
        <shadow val="0"/>
        <u val="none"/>
        <vertAlign val="baseline"/>
        <sz val="11"/>
        <color auto="1"/>
        <name val="Calibri"/>
        <scheme val="minor"/>
      </font>
      <numFmt numFmtId="19" formatCode="m/d/yyyy"/>
      <fill>
        <patternFill patternType="none">
          <fgColor indexed="64"/>
          <bgColor auto="1"/>
        </patternFill>
      </fill>
    </dxf>
    <dxf>
      <font>
        <strike val="0"/>
        <outline val="0"/>
        <shadow val="0"/>
        <u val="none"/>
        <vertAlign val="baseline"/>
        <sz val="11"/>
        <color auto="1"/>
        <name val="Calibri"/>
        <scheme val="minor"/>
      </font>
      <fill>
        <patternFill patternType="none">
          <fgColor indexed="64"/>
          <bgColor auto="1"/>
        </patternFill>
      </fill>
    </dxf>
    <dxf>
      <font>
        <strike val="0"/>
        <outline val="0"/>
        <shadow val="0"/>
        <u val="none"/>
        <vertAlign val="baseline"/>
        <sz val="11"/>
        <color auto="1"/>
        <name val="Calibri"/>
        <scheme val="minor"/>
      </font>
      <fill>
        <patternFill patternType="none">
          <fgColor indexed="64"/>
          <bgColor auto="1"/>
        </patternFill>
      </fill>
    </dxf>
    <dxf>
      <font>
        <strike val="0"/>
        <outline val="0"/>
        <shadow val="0"/>
        <u val="none"/>
        <vertAlign val="baseline"/>
        <sz val="11"/>
        <color auto="1"/>
        <name val="Calibri"/>
        <scheme val="minor"/>
      </font>
      <fill>
        <patternFill patternType="none">
          <fgColor indexed="64"/>
          <bgColor auto="1"/>
        </patternFill>
      </fill>
    </dxf>
    <dxf>
      <font>
        <strike val="0"/>
        <outline val="0"/>
        <shadow val="0"/>
        <u val="none"/>
        <vertAlign val="baseline"/>
        <sz val="11"/>
        <color auto="1"/>
        <name val="Calibri"/>
        <scheme val="minor"/>
      </font>
      <numFmt numFmtId="19" formatCode="m/d/yyyy"/>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auto="1"/>
        <name val="Calibri"/>
        <scheme val="minor"/>
      </font>
      <numFmt numFmtId="19" formatCode="m/d/yyyy"/>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auto="1"/>
        <name val="Calibri"/>
        <scheme val="minor"/>
      </font>
      <fill>
        <patternFill patternType="none">
          <fgColor indexed="64"/>
          <bgColor auto="1"/>
        </patternFill>
      </fill>
    </dxf>
    <dxf>
      <border outline="0">
        <right style="thin">
          <color indexed="64"/>
        </right>
      </border>
    </dxf>
    <dxf>
      <font>
        <strike val="0"/>
        <outline val="0"/>
        <shadow val="0"/>
        <u val="none"/>
        <vertAlign val="baseline"/>
        <sz val="11"/>
        <color auto="1"/>
        <name val="Calibri"/>
        <scheme val="minor"/>
      </font>
      <fill>
        <patternFill patternType="none">
          <fgColor indexed="64"/>
          <bgColor auto="1"/>
        </patternFill>
      </fill>
    </dxf>
    <dxf>
      <font>
        <strike val="0"/>
        <outline val="0"/>
        <shadow val="0"/>
        <u val="none"/>
        <vertAlign val="baseline"/>
        <sz val="11"/>
        <color theme="7" tint="0.79998168889431442"/>
        <name val="Calibri"/>
        <scheme val="minor"/>
      </font>
      <fill>
        <patternFill patternType="none">
          <fgColor indexed="64"/>
          <bgColor auto="1"/>
        </patternFill>
      </fill>
      <alignment horizontal="center" vertical="bottom"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55418</xdr:colOff>
      <xdr:row>1</xdr:row>
      <xdr:rowOff>103909</xdr:rowOff>
    </xdr:from>
    <xdr:to>
      <xdr:col>4</xdr:col>
      <xdr:colOff>741218</xdr:colOff>
      <xdr:row>1</xdr:row>
      <xdr:rowOff>103909</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flipH="1">
          <a:off x="2417618" y="294409"/>
          <a:ext cx="533400" cy="0"/>
        </a:xfrm>
        <a:prstGeom prst="straightConnector1">
          <a:avLst/>
        </a:prstGeom>
        <a:ln>
          <a:solidFill>
            <a:sysClr val="windowText" lastClr="000000"/>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55418</xdr:colOff>
      <xdr:row>2</xdr:row>
      <xdr:rowOff>96980</xdr:rowOff>
    </xdr:from>
    <xdr:to>
      <xdr:col>4</xdr:col>
      <xdr:colOff>741218</xdr:colOff>
      <xdr:row>2</xdr:row>
      <xdr:rowOff>96980</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flipH="1">
          <a:off x="2417618" y="477980"/>
          <a:ext cx="533400" cy="0"/>
        </a:xfrm>
        <a:prstGeom prst="straightConnector1">
          <a:avLst/>
        </a:prstGeom>
        <a:ln>
          <a:solidFill>
            <a:sysClr val="windowText" lastClr="000000"/>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69273</xdr:colOff>
      <xdr:row>3</xdr:row>
      <xdr:rowOff>96981</xdr:rowOff>
    </xdr:from>
    <xdr:to>
      <xdr:col>4</xdr:col>
      <xdr:colOff>755073</xdr:colOff>
      <xdr:row>3</xdr:row>
      <xdr:rowOff>96981</xdr:rowOff>
    </xdr:to>
    <xdr:cxnSp macro="">
      <xdr:nvCxnSpPr>
        <xdr:cNvPr id="4" name="Straight Arrow Connector 3">
          <a:extLst>
            <a:ext uri="{FF2B5EF4-FFF2-40B4-BE49-F238E27FC236}">
              <a16:creationId xmlns:a16="http://schemas.microsoft.com/office/drawing/2014/main" id="{00000000-0008-0000-0300-000004000000}"/>
            </a:ext>
          </a:extLst>
        </xdr:cNvPr>
        <xdr:cNvCxnSpPr/>
      </xdr:nvCxnSpPr>
      <xdr:spPr>
        <a:xfrm flipH="1">
          <a:off x="2431473" y="668481"/>
          <a:ext cx="523875" cy="0"/>
        </a:xfrm>
        <a:prstGeom prst="straightConnector1">
          <a:avLst/>
        </a:prstGeom>
        <a:ln>
          <a:solidFill>
            <a:sysClr val="windowText" lastClr="000000"/>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69273</xdr:colOff>
      <xdr:row>4</xdr:row>
      <xdr:rowOff>90052</xdr:rowOff>
    </xdr:from>
    <xdr:to>
      <xdr:col>4</xdr:col>
      <xdr:colOff>755073</xdr:colOff>
      <xdr:row>4</xdr:row>
      <xdr:rowOff>90052</xdr:rowOff>
    </xdr:to>
    <xdr:cxnSp macro="">
      <xdr:nvCxnSpPr>
        <xdr:cNvPr id="5" name="Straight Arrow Connector 4">
          <a:extLst>
            <a:ext uri="{FF2B5EF4-FFF2-40B4-BE49-F238E27FC236}">
              <a16:creationId xmlns:a16="http://schemas.microsoft.com/office/drawing/2014/main" id="{00000000-0008-0000-0300-000005000000}"/>
            </a:ext>
          </a:extLst>
        </xdr:cNvPr>
        <xdr:cNvCxnSpPr/>
      </xdr:nvCxnSpPr>
      <xdr:spPr>
        <a:xfrm flipH="1">
          <a:off x="2431473" y="852052"/>
          <a:ext cx="523875" cy="0"/>
        </a:xfrm>
        <a:prstGeom prst="straightConnector1">
          <a:avLst/>
        </a:prstGeom>
        <a:ln>
          <a:solidFill>
            <a:sysClr val="windowText" lastClr="000000"/>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41562</xdr:colOff>
      <xdr:row>0</xdr:row>
      <xdr:rowOff>96978</xdr:rowOff>
    </xdr:from>
    <xdr:to>
      <xdr:col>4</xdr:col>
      <xdr:colOff>727362</xdr:colOff>
      <xdr:row>0</xdr:row>
      <xdr:rowOff>96978</xdr:rowOff>
    </xdr:to>
    <xdr:cxnSp macro="">
      <xdr:nvCxnSpPr>
        <xdr:cNvPr id="6" name="Straight Arrow Connector 5">
          <a:extLst>
            <a:ext uri="{FF2B5EF4-FFF2-40B4-BE49-F238E27FC236}">
              <a16:creationId xmlns:a16="http://schemas.microsoft.com/office/drawing/2014/main" id="{00000000-0008-0000-0300-000006000000}"/>
            </a:ext>
          </a:extLst>
        </xdr:cNvPr>
        <xdr:cNvCxnSpPr/>
      </xdr:nvCxnSpPr>
      <xdr:spPr>
        <a:xfrm flipH="1">
          <a:off x="2403762" y="96978"/>
          <a:ext cx="552450" cy="0"/>
        </a:xfrm>
        <a:prstGeom prst="straightConnector1">
          <a:avLst/>
        </a:prstGeom>
        <a:ln>
          <a:solidFill>
            <a:sysClr val="windowText" lastClr="000000"/>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55418</xdr:colOff>
      <xdr:row>2</xdr:row>
      <xdr:rowOff>103909</xdr:rowOff>
    </xdr:from>
    <xdr:to>
      <xdr:col>4</xdr:col>
      <xdr:colOff>741218</xdr:colOff>
      <xdr:row>2</xdr:row>
      <xdr:rowOff>103909</xdr:rowOff>
    </xdr:to>
    <xdr:cxnSp macro="">
      <xdr:nvCxnSpPr>
        <xdr:cNvPr id="2" name="Straight Arrow Connector 1">
          <a:extLst>
            <a:ext uri="{FF2B5EF4-FFF2-40B4-BE49-F238E27FC236}">
              <a16:creationId xmlns:a16="http://schemas.microsoft.com/office/drawing/2014/main" id="{00000000-0008-0000-0400-000002000000}"/>
            </a:ext>
          </a:extLst>
        </xdr:cNvPr>
        <xdr:cNvCxnSpPr/>
      </xdr:nvCxnSpPr>
      <xdr:spPr>
        <a:xfrm flipH="1">
          <a:off x="2417618" y="294409"/>
          <a:ext cx="533400" cy="0"/>
        </a:xfrm>
        <a:prstGeom prst="straightConnector1">
          <a:avLst/>
        </a:prstGeom>
        <a:ln>
          <a:solidFill>
            <a:sysClr val="windowText" lastClr="000000"/>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55418</xdr:colOff>
      <xdr:row>3</xdr:row>
      <xdr:rowOff>96980</xdr:rowOff>
    </xdr:from>
    <xdr:to>
      <xdr:col>4</xdr:col>
      <xdr:colOff>741218</xdr:colOff>
      <xdr:row>3</xdr:row>
      <xdr:rowOff>96980</xdr:rowOff>
    </xdr:to>
    <xdr:cxnSp macro="">
      <xdr:nvCxnSpPr>
        <xdr:cNvPr id="3" name="Straight Arrow Connector 2">
          <a:extLst>
            <a:ext uri="{FF2B5EF4-FFF2-40B4-BE49-F238E27FC236}">
              <a16:creationId xmlns:a16="http://schemas.microsoft.com/office/drawing/2014/main" id="{00000000-0008-0000-0400-000003000000}"/>
            </a:ext>
          </a:extLst>
        </xdr:cNvPr>
        <xdr:cNvCxnSpPr/>
      </xdr:nvCxnSpPr>
      <xdr:spPr>
        <a:xfrm flipH="1">
          <a:off x="2417618" y="477980"/>
          <a:ext cx="533400" cy="0"/>
        </a:xfrm>
        <a:prstGeom prst="straightConnector1">
          <a:avLst/>
        </a:prstGeom>
        <a:ln>
          <a:solidFill>
            <a:sysClr val="windowText" lastClr="000000"/>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69273</xdr:colOff>
      <xdr:row>4</xdr:row>
      <xdr:rowOff>96981</xdr:rowOff>
    </xdr:from>
    <xdr:to>
      <xdr:col>4</xdr:col>
      <xdr:colOff>755073</xdr:colOff>
      <xdr:row>4</xdr:row>
      <xdr:rowOff>96981</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flipH="1">
          <a:off x="2431473" y="668481"/>
          <a:ext cx="523875" cy="0"/>
        </a:xfrm>
        <a:prstGeom prst="straightConnector1">
          <a:avLst/>
        </a:prstGeom>
        <a:ln>
          <a:solidFill>
            <a:sysClr val="windowText" lastClr="000000"/>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69273</xdr:colOff>
      <xdr:row>5</xdr:row>
      <xdr:rowOff>90052</xdr:rowOff>
    </xdr:from>
    <xdr:to>
      <xdr:col>4</xdr:col>
      <xdr:colOff>755073</xdr:colOff>
      <xdr:row>5</xdr:row>
      <xdr:rowOff>90052</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flipH="1">
          <a:off x="2431473" y="852052"/>
          <a:ext cx="523875" cy="0"/>
        </a:xfrm>
        <a:prstGeom prst="straightConnector1">
          <a:avLst/>
        </a:prstGeom>
        <a:ln>
          <a:solidFill>
            <a:sysClr val="windowText" lastClr="000000"/>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55418</xdr:colOff>
      <xdr:row>2</xdr:row>
      <xdr:rowOff>103909</xdr:rowOff>
    </xdr:from>
    <xdr:to>
      <xdr:col>4</xdr:col>
      <xdr:colOff>741218</xdr:colOff>
      <xdr:row>2</xdr:row>
      <xdr:rowOff>103909</xdr:rowOff>
    </xdr:to>
    <xdr:cxnSp macro="">
      <xdr:nvCxnSpPr>
        <xdr:cNvPr id="6" name="Straight Arrow Connector 5">
          <a:extLst>
            <a:ext uri="{FF2B5EF4-FFF2-40B4-BE49-F238E27FC236}">
              <a16:creationId xmlns:a16="http://schemas.microsoft.com/office/drawing/2014/main" id="{00000000-0008-0000-0400-000006000000}"/>
            </a:ext>
          </a:extLst>
        </xdr:cNvPr>
        <xdr:cNvCxnSpPr/>
      </xdr:nvCxnSpPr>
      <xdr:spPr>
        <a:xfrm flipH="1">
          <a:off x="2417618" y="294409"/>
          <a:ext cx="533400" cy="0"/>
        </a:xfrm>
        <a:prstGeom prst="straightConnector1">
          <a:avLst/>
        </a:prstGeom>
        <a:ln>
          <a:solidFill>
            <a:sysClr val="windowText" lastClr="000000"/>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55418</xdr:colOff>
      <xdr:row>3</xdr:row>
      <xdr:rowOff>96980</xdr:rowOff>
    </xdr:from>
    <xdr:to>
      <xdr:col>4</xdr:col>
      <xdr:colOff>741218</xdr:colOff>
      <xdr:row>3</xdr:row>
      <xdr:rowOff>96980</xdr:rowOff>
    </xdr:to>
    <xdr:cxnSp macro="">
      <xdr:nvCxnSpPr>
        <xdr:cNvPr id="7" name="Straight Arrow Connector 6">
          <a:extLst>
            <a:ext uri="{FF2B5EF4-FFF2-40B4-BE49-F238E27FC236}">
              <a16:creationId xmlns:a16="http://schemas.microsoft.com/office/drawing/2014/main" id="{00000000-0008-0000-0400-000007000000}"/>
            </a:ext>
          </a:extLst>
        </xdr:cNvPr>
        <xdr:cNvCxnSpPr/>
      </xdr:nvCxnSpPr>
      <xdr:spPr>
        <a:xfrm flipH="1">
          <a:off x="2417618" y="477980"/>
          <a:ext cx="533400" cy="0"/>
        </a:xfrm>
        <a:prstGeom prst="straightConnector1">
          <a:avLst/>
        </a:prstGeom>
        <a:ln>
          <a:solidFill>
            <a:sysClr val="windowText" lastClr="000000"/>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69273</xdr:colOff>
      <xdr:row>4</xdr:row>
      <xdr:rowOff>96981</xdr:rowOff>
    </xdr:from>
    <xdr:to>
      <xdr:col>4</xdr:col>
      <xdr:colOff>755073</xdr:colOff>
      <xdr:row>4</xdr:row>
      <xdr:rowOff>96981</xdr:rowOff>
    </xdr:to>
    <xdr:cxnSp macro="">
      <xdr:nvCxnSpPr>
        <xdr:cNvPr id="8" name="Straight Arrow Connector 7">
          <a:extLst>
            <a:ext uri="{FF2B5EF4-FFF2-40B4-BE49-F238E27FC236}">
              <a16:creationId xmlns:a16="http://schemas.microsoft.com/office/drawing/2014/main" id="{00000000-0008-0000-0400-000008000000}"/>
            </a:ext>
          </a:extLst>
        </xdr:cNvPr>
        <xdr:cNvCxnSpPr/>
      </xdr:nvCxnSpPr>
      <xdr:spPr>
        <a:xfrm flipH="1">
          <a:off x="2431473" y="668481"/>
          <a:ext cx="523875" cy="0"/>
        </a:xfrm>
        <a:prstGeom prst="straightConnector1">
          <a:avLst/>
        </a:prstGeom>
        <a:ln>
          <a:solidFill>
            <a:sysClr val="windowText" lastClr="000000"/>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69273</xdr:colOff>
      <xdr:row>5</xdr:row>
      <xdr:rowOff>90052</xdr:rowOff>
    </xdr:from>
    <xdr:to>
      <xdr:col>4</xdr:col>
      <xdr:colOff>755073</xdr:colOff>
      <xdr:row>5</xdr:row>
      <xdr:rowOff>90052</xdr:rowOff>
    </xdr:to>
    <xdr:cxnSp macro="">
      <xdr:nvCxnSpPr>
        <xdr:cNvPr id="9" name="Straight Arrow Connector 8">
          <a:extLst>
            <a:ext uri="{FF2B5EF4-FFF2-40B4-BE49-F238E27FC236}">
              <a16:creationId xmlns:a16="http://schemas.microsoft.com/office/drawing/2014/main" id="{00000000-0008-0000-0400-000009000000}"/>
            </a:ext>
          </a:extLst>
        </xdr:cNvPr>
        <xdr:cNvCxnSpPr/>
      </xdr:nvCxnSpPr>
      <xdr:spPr>
        <a:xfrm flipH="1">
          <a:off x="2431473" y="852052"/>
          <a:ext cx="523875" cy="0"/>
        </a:xfrm>
        <a:prstGeom prst="straightConnector1">
          <a:avLst/>
        </a:prstGeom>
        <a:ln>
          <a:solidFill>
            <a:sysClr val="windowText" lastClr="000000"/>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id="1" name="Table1" displayName="Table1" ref="A1:G336" totalsRowShown="0" headerRowDxfId="9" dataDxfId="8" tableBorderDxfId="7">
  <autoFilter ref="A1:G336"/>
  <tableColumns count="7">
    <tableColumn id="1" name="Pay Period" dataDxfId="6"/>
    <tableColumn id="2" name="Period Start Date" dataDxfId="5"/>
    <tableColumn id="3" name="Period End Date" dataDxfId="4"/>
    <tableColumn id="4" name="Percent paid start /end of semester" dataDxfId="3" dataCellStyle="Percent"/>
    <tableColumn id="5" name="# Days" dataDxfId="2"/>
    <tableColumn id="6" name="Start Pay On" dataDxfId="1"/>
    <tableColumn id="7" name="End Pay on" dataDxfId="0">
      <calculatedColumnFormula>Table1[[#This Row],[Period End Date]]</calculatedColumnFormula>
    </tableColumn>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4"/>
  <sheetViews>
    <sheetView topLeftCell="J1" workbookViewId="0">
      <pane ySplit="1" topLeftCell="A147" activePane="bottomLeft" state="frozen"/>
      <selection activeCell="E1" sqref="E1"/>
      <selection pane="bottomLeft" activeCell="U164" sqref="U164"/>
    </sheetView>
  </sheetViews>
  <sheetFormatPr defaultRowHeight="15" x14ac:dyDescent="0.25"/>
  <cols>
    <col min="1" max="1" width="11.5703125" style="135" customWidth="1"/>
    <col min="2" max="2" width="10.140625" style="135" customWidth="1"/>
    <col min="3" max="3" width="2.140625" customWidth="1"/>
    <col min="4" max="4" width="2.42578125" customWidth="1"/>
    <col min="5" max="5" width="13.5703125" style="115" bestFit="1" customWidth="1"/>
    <col min="6" max="6" width="11.28515625" style="116" bestFit="1" customWidth="1"/>
    <col min="7" max="7" width="5.5703125" bestFit="1" customWidth="1"/>
    <col min="8" max="8" width="7.7109375" bestFit="1" customWidth="1"/>
    <col min="9" max="9" width="26.85546875" bestFit="1" customWidth="1"/>
    <col min="10" max="10" width="26.42578125" style="123" customWidth="1"/>
    <col min="11" max="11" width="15.140625" style="147" customWidth="1"/>
    <col min="12" max="12" width="26.42578125" style="123" customWidth="1"/>
    <col min="13" max="13" width="16.7109375" style="131" customWidth="1"/>
    <col min="14" max="16" width="16.140625" style="131" customWidth="1"/>
    <col min="17" max="17" width="16.140625" style="160" customWidth="1"/>
    <col min="18" max="18" width="16" style="148" customWidth="1"/>
    <col min="19" max="19" width="10.5703125" style="128" bestFit="1" customWidth="1"/>
    <col min="20" max="20" width="14.5703125" customWidth="1"/>
  </cols>
  <sheetData>
    <row r="1" spans="1:20" ht="30" x14ac:dyDescent="0.25">
      <c r="A1" s="114" t="s">
        <v>80</v>
      </c>
      <c r="B1" s="114" t="s">
        <v>81</v>
      </c>
      <c r="E1" s="115" t="s">
        <v>82</v>
      </c>
      <c r="F1" s="116" t="s">
        <v>83</v>
      </c>
      <c r="G1" t="s">
        <v>84</v>
      </c>
      <c r="H1" t="s">
        <v>85</v>
      </c>
      <c r="I1" s="117" t="s">
        <v>86</v>
      </c>
      <c r="J1" s="117" t="s">
        <v>87</v>
      </c>
      <c r="K1" s="118" t="s">
        <v>88</v>
      </c>
      <c r="L1" s="117" t="s">
        <v>89</v>
      </c>
      <c r="M1" s="119" t="s">
        <v>31</v>
      </c>
      <c r="N1" s="119" t="s">
        <v>32</v>
      </c>
      <c r="O1" s="119" t="s">
        <v>90</v>
      </c>
      <c r="P1" s="119" t="s">
        <v>91</v>
      </c>
      <c r="Q1" s="161" t="s">
        <v>107</v>
      </c>
      <c r="R1" s="120" t="s">
        <v>92</v>
      </c>
      <c r="S1" s="121" t="s">
        <v>93</v>
      </c>
      <c r="T1" s="121" t="s">
        <v>94</v>
      </c>
    </row>
    <row r="2" spans="1:20" x14ac:dyDescent="0.25">
      <c r="A2" s="122">
        <v>2020</v>
      </c>
      <c r="B2" s="122">
        <v>19.5</v>
      </c>
      <c r="I2" s="123"/>
      <c r="J2" s="124" t="s">
        <v>95</v>
      </c>
      <c r="K2" s="125">
        <v>13</v>
      </c>
      <c r="L2" s="124"/>
      <c r="M2" s="126">
        <v>43626</v>
      </c>
      <c r="N2" s="126">
        <v>43639</v>
      </c>
      <c r="O2" s="126"/>
      <c r="P2" s="126"/>
      <c r="Q2" s="162"/>
      <c r="R2" s="127">
        <f>N2+10</f>
        <v>43649</v>
      </c>
    </row>
    <row r="3" spans="1:20" x14ac:dyDescent="0.25">
      <c r="A3" s="122">
        <v>2021</v>
      </c>
      <c r="B3" s="122">
        <v>19.5</v>
      </c>
      <c r="I3" s="123"/>
      <c r="J3" s="124" t="s">
        <v>96</v>
      </c>
      <c r="K3" s="125">
        <v>14</v>
      </c>
      <c r="L3" s="124"/>
      <c r="M3" s="126">
        <f>M2+14</f>
        <v>43640</v>
      </c>
      <c r="N3" s="126">
        <f>N2+14</f>
        <v>43653</v>
      </c>
      <c r="O3" s="126"/>
      <c r="P3" s="126"/>
      <c r="Q3" s="162"/>
      <c r="R3" s="127">
        <f t="shared" ref="R3:R66" si="0">N3+10</f>
        <v>43663</v>
      </c>
    </row>
    <row r="4" spans="1:20" x14ac:dyDescent="0.25">
      <c r="A4" s="122">
        <v>2022</v>
      </c>
      <c r="B4" s="122">
        <v>19.5</v>
      </c>
      <c r="I4" s="123"/>
      <c r="J4" s="124" t="s">
        <v>97</v>
      </c>
      <c r="K4" s="125">
        <v>15</v>
      </c>
      <c r="L4" s="124"/>
      <c r="M4" s="126">
        <f t="shared" ref="M4:N19" si="1">M3+14</f>
        <v>43654</v>
      </c>
      <c r="N4" s="126">
        <f t="shared" si="1"/>
        <v>43667</v>
      </c>
      <c r="O4" s="126"/>
      <c r="P4" s="126"/>
      <c r="Q4" s="162"/>
      <c r="R4" s="127">
        <f t="shared" si="0"/>
        <v>43677</v>
      </c>
    </row>
    <row r="5" spans="1:20" x14ac:dyDescent="0.25">
      <c r="A5" s="122">
        <v>2023</v>
      </c>
      <c r="B5" s="122">
        <v>19.5</v>
      </c>
      <c r="I5" s="123"/>
      <c r="J5" s="124" t="s">
        <v>98</v>
      </c>
      <c r="K5" s="125">
        <v>16</v>
      </c>
      <c r="L5" s="124"/>
      <c r="M5" s="126">
        <f t="shared" si="1"/>
        <v>43668</v>
      </c>
      <c r="N5" s="126">
        <f t="shared" si="1"/>
        <v>43681</v>
      </c>
      <c r="O5" s="126"/>
      <c r="P5" s="126"/>
      <c r="Q5" s="162"/>
      <c r="R5" s="127">
        <f t="shared" si="0"/>
        <v>43691</v>
      </c>
    </row>
    <row r="6" spans="1:20" x14ac:dyDescent="0.25">
      <c r="A6" s="122">
        <v>2024</v>
      </c>
      <c r="B6" s="122">
        <v>20</v>
      </c>
      <c r="F6" s="116">
        <v>1</v>
      </c>
      <c r="H6">
        <v>2019</v>
      </c>
      <c r="I6" s="123"/>
      <c r="J6" s="129" t="str">
        <f>G6&amp;F6</f>
        <v>1</v>
      </c>
      <c r="K6" s="130">
        <v>17</v>
      </c>
      <c r="L6" s="129" t="str">
        <f>TEXT(M6,"mm/dd/yy") &amp;"-"&amp;TEXT(N6,"mm/dd/yy")</f>
        <v>08/05/19-08/18/19</v>
      </c>
      <c r="M6" s="131">
        <f t="shared" si="1"/>
        <v>43682</v>
      </c>
      <c r="N6" s="132">
        <f t="shared" si="1"/>
        <v>43695</v>
      </c>
      <c r="O6" s="133">
        <v>0.5</v>
      </c>
      <c r="P6" s="133">
        <v>0.5</v>
      </c>
      <c r="Q6" s="160">
        <v>5</v>
      </c>
      <c r="R6" s="134">
        <f t="shared" si="0"/>
        <v>43705</v>
      </c>
      <c r="S6" s="128">
        <v>0</v>
      </c>
      <c r="T6" s="28">
        <v>43689</v>
      </c>
    </row>
    <row r="7" spans="1:20" x14ac:dyDescent="0.25">
      <c r="A7" s="122">
        <v>2025</v>
      </c>
      <c r="B7" s="122">
        <v>19.5</v>
      </c>
      <c r="F7" s="116">
        <v>2</v>
      </c>
      <c r="H7">
        <v>2019</v>
      </c>
      <c r="I7" s="123"/>
      <c r="J7" s="129" t="str">
        <f t="shared" ref="J7:J70" si="2">G7&amp;F7</f>
        <v>2</v>
      </c>
      <c r="K7" s="130">
        <v>18</v>
      </c>
      <c r="L7" s="129" t="str">
        <f t="shared" ref="L7:L70" si="3">TEXT(M7,"mm/dd/yy") &amp;"-"&amp;TEXT(N7,"mm/dd/yy")</f>
        <v>08/19/19-09/01/19</v>
      </c>
      <c r="M7" s="131">
        <f t="shared" si="1"/>
        <v>43696</v>
      </c>
      <c r="N7" s="132">
        <f t="shared" si="1"/>
        <v>43709</v>
      </c>
      <c r="O7" s="133">
        <v>1</v>
      </c>
      <c r="P7" s="133">
        <v>1</v>
      </c>
      <c r="Q7" s="160">
        <v>10</v>
      </c>
      <c r="R7" s="134">
        <f t="shared" si="0"/>
        <v>43719</v>
      </c>
      <c r="S7" s="128">
        <v>0</v>
      </c>
    </row>
    <row r="8" spans="1:20" x14ac:dyDescent="0.25">
      <c r="A8" s="122">
        <v>2026</v>
      </c>
      <c r="B8" s="122">
        <v>19.5</v>
      </c>
      <c r="F8" s="116">
        <v>3</v>
      </c>
      <c r="H8">
        <v>2019</v>
      </c>
      <c r="I8" s="123"/>
      <c r="J8" s="129" t="str">
        <f t="shared" si="2"/>
        <v>3</v>
      </c>
      <c r="K8" s="130">
        <v>19</v>
      </c>
      <c r="L8" s="129" t="str">
        <f t="shared" si="3"/>
        <v>09/02/19-09/15/19</v>
      </c>
      <c r="M8" s="131">
        <f t="shared" si="1"/>
        <v>43710</v>
      </c>
      <c r="N8" s="132">
        <f t="shared" si="1"/>
        <v>43723</v>
      </c>
      <c r="O8" s="133">
        <v>1</v>
      </c>
      <c r="P8" s="133">
        <v>1</v>
      </c>
      <c r="Q8" s="160">
        <v>10</v>
      </c>
      <c r="R8" s="134">
        <f t="shared" si="0"/>
        <v>43733</v>
      </c>
      <c r="S8" s="128">
        <v>0</v>
      </c>
    </row>
    <row r="9" spans="1:20" x14ac:dyDescent="0.25">
      <c r="A9" s="122">
        <v>2027</v>
      </c>
      <c r="B9" s="122">
        <v>19.5</v>
      </c>
      <c r="F9" s="116">
        <v>4</v>
      </c>
      <c r="H9">
        <v>2019</v>
      </c>
      <c r="I9" s="123"/>
      <c r="J9" s="129" t="str">
        <f t="shared" si="2"/>
        <v>4</v>
      </c>
      <c r="K9" s="130">
        <v>20</v>
      </c>
      <c r="L9" s="129" t="str">
        <f t="shared" si="3"/>
        <v>09/16/19-09/29/19</v>
      </c>
      <c r="M9" s="131">
        <f t="shared" si="1"/>
        <v>43724</v>
      </c>
      <c r="N9" s="132">
        <f t="shared" si="1"/>
        <v>43737</v>
      </c>
      <c r="O9" s="133">
        <v>1</v>
      </c>
      <c r="P9" s="133">
        <v>1</v>
      </c>
      <c r="Q9" s="160">
        <v>10</v>
      </c>
      <c r="R9" s="134">
        <f t="shared" si="0"/>
        <v>43747</v>
      </c>
      <c r="S9" s="128">
        <v>0</v>
      </c>
    </row>
    <row r="10" spans="1:20" x14ac:dyDescent="0.25">
      <c r="A10" s="122">
        <v>2028</v>
      </c>
      <c r="B10" s="122">
        <v>19.5</v>
      </c>
      <c r="F10" s="116">
        <v>5</v>
      </c>
      <c r="H10">
        <v>2019</v>
      </c>
      <c r="I10" s="123"/>
      <c r="J10" s="129" t="str">
        <f t="shared" si="2"/>
        <v>5</v>
      </c>
      <c r="K10" s="130">
        <v>21</v>
      </c>
      <c r="L10" s="129" t="str">
        <f t="shared" si="3"/>
        <v>09/30/19-10/13/19</v>
      </c>
      <c r="M10" s="131">
        <f t="shared" si="1"/>
        <v>43738</v>
      </c>
      <c r="N10" s="132">
        <f t="shared" si="1"/>
        <v>43751</v>
      </c>
      <c r="O10" s="133">
        <v>1</v>
      </c>
      <c r="P10" s="133">
        <v>1</v>
      </c>
      <c r="Q10" s="160">
        <v>10</v>
      </c>
      <c r="R10" s="134">
        <f t="shared" si="0"/>
        <v>43761</v>
      </c>
      <c r="S10" s="128">
        <v>0</v>
      </c>
    </row>
    <row r="11" spans="1:20" x14ac:dyDescent="0.25">
      <c r="A11" s="122">
        <v>2029</v>
      </c>
      <c r="B11" s="122">
        <v>20</v>
      </c>
      <c r="F11" s="116">
        <v>6</v>
      </c>
      <c r="H11">
        <v>2019</v>
      </c>
      <c r="I11" s="123"/>
      <c r="J11" s="129" t="str">
        <f t="shared" si="2"/>
        <v>6</v>
      </c>
      <c r="K11" s="130">
        <v>22</v>
      </c>
      <c r="L11" s="129" t="str">
        <f t="shared" si="3"/>
        <v>10/14/19-10/27/19</v>
      </c>
      <c r="M11" s="131">
        <f t="shared" si="1"/>
        <v>43752</v>
      </c>
      <c r="N11" s="132">
        <f t="shared" si="1"/>
        <v>43765</v>
      </c>
      <c r="O11" s="133">
        <v>1</v>
      </c>
      <c r="P11" s="133">
        <v>1</v>
      </c>
      <c r="Q11" s="160">
        <v>10</v>
      </c>
      <c r="R11" s="134">
        <f t="shared" si="0"/>
        <v>43775</v>
      </c>
      <c r="S11" s="128">
        <v>0</v>
      </c>
    </row>
    <row r="12" spans="1:20" x14ac:dyDescent="0.25">
      <c r="A12" s="122">
        <v>2030</v>
      </c>
      <c r="B12" s="122">
        <v>19.5</v>
      </c>
      <c r="F12" s="116">
        <v>7</v>
      </c>
      <c r="H12">
        <v>2019</v>
      </c>
      <c r="I12" s="123"/>
      <c r="J12" s="129" t="str">
        <f t="shared" si="2"/>
        <v>7</v>
      </c>
      <c r="K12" s="130">
        <v>23</v>
      </c>
      <c r="L12" s="129" t="str">
        <f t="shared" si="3"/>
        <v>10/28/19-11/10/19</v>
      </c>
      <c r="M12" s="131">
        <f t="shared" si="1"/>
        <v>43766</v>
      </c>
      <c r="N12" s="132">
        <f t="shared" si="1"/>
        <v>43779</v>
      </c>
      <c r="O12" s="133">
        <v>1</v>
      </c>
      <c r="P12" s="133">
        <v>1</v>
      </c>
      <c r="Q12" s="160">
        <v>10</v>
      </c>
      <c r="R12" s="134">
        <f t="shared" si="0"/>
        <v>43789</v>
      </c>
      <c r="S12" s="128">
        <v>0</v>
      </c>
    </row>
    <row r="13" spans="1:20" x14ac:dyDescent="0.25">
      <c r="A13" s="122">
        <v>2031</v>
      </c>
      <c r="B13" s="122">
        <v>19.5</v>
      </c>
      <c r="F13" s="116">
        <v>8</v>
      </c>
      <c r="H13">
        <v>2019</v>
      </c>
      <c r="I13" s="123"/>
      <c r="J13" s="129" t="str">
        <f t="shared" si="2"/>
        <v>8</v>
      </c>
      <c r="K13" s="130">
        <v>24</v>
      </c>
      <c r="L13" s="129" t="str">
        <f t="shared" si="3"/>
        <v>11/11/19-11/24/19</v>
      </c>
      <c r="M13" s="131">
        <f t="shared" si="1"/>
        <v>43780</v>
      </c>
      <c r="N13" s="132">
        <f t="shared" si="1"/>
        <v>43793</v>
      </c>
      <c r="O13" s="133">
        <v>1</v>
      </c>
      <c r="P13" s="133">
        <v>1</v>
      </c>
      <c r="Q13" s="160">
        <v>10</v>
      </c>
      <c r="R13" s="134">
        <f t="shared" si="0"/>
        <v>43803</v>
      </c>
      <c r="S13" s="128">
        <v>0</v>
      </c>
    </row>
    <row r="14" spans="1:20" x14ac:dyDescent="0.25">
      <c r="A14" s="122">
        <v>2032</v>
      </c>
      <c r="B14" s="122">
        <v>19.5</v>
      </c>
      <c r="F14" s="116">
        <v>9</v>
      </c>
      <c r="H14">
        <v>2019</v>
      </c>
      <c r="I14" s="123"/>
      <c r="J14" s="129" t="str">
        <f t="shared" si="2"/>
        <v>9</v>
      </c>
      <c r="K14" s="130">
        <v>25</v>
      </c>
      <c r="L14" s="129" t="str">
        <f t="shared" si="3"/>
        <v>11/25/19-12/08/19</v>
      </c>
      <c r="M14" s="131">
        <f t="shared" si="1"/>
        <v>43794</v>
      </c>
      <c r="N14" s="132">
        <f t="shared" si="1"/>
        <v>43807</v>
      </c>
      <c r="O14" s="133">
        <v>1</v>
      </c>
      <c r="P14" s="133">
        <v>1</v>
      </c>
      <c r="Q14" s="160">
        <v>10</v>
      </c>
      <c r="R14" s="134">
        <f t="shared" si="0"/>
        <v>43817</v>
      </c>
      <c r="S14" s="128">
        <v>0</v>
      </c>
    </row>
    <row r="15" spans="1:20" x14ac:dyDescent="0.25">
      <c r="F15" s="116">
        <v>10</v>
      </c>
      <c r="H15">
        <v>2019</v>
      </c>
      <c r="I15" s="123"/>
      <c r="J15" s="129" t="str">
        <f t="shared" si="2"/>
        <v>10</v>
      </c>
      <c r="K15" s="130">
        <v>26</v>
      </c>
      <c r="L15" s="129" t="str">
        <f t="shared" si="3"/>
        <v>12/09/19-12/22/19</v>
      </c>
      <c r="M15" s="131">
        <f t="shared" si="1"/>
        <v>43808</v>
      </c>
      <c r="N15" s="132">
        <f t="shared" si="1"/>
        <v>43821</v>
      </c>
      <c r="O15" s="133">
        <v>1</v>
      </c>
      <c r="P15" s="133">
        <v>1</v>
      </c>
      <c r="Q15" s="160">
        <v>10</v>
      </c>
      <c r="R15" s="136">
        <v>43829</v>
      </c>
      <c r="S15" s="128">
        <v>0</v>
      </c>
      <c r="T15" s="28">
        <v>43816</v>
      </c>
    </row>
    <row r="16" spans="1:20" x14ac:dyDescent="0.25">
      <c r="F16" s="116">
        <v>11</v>
      </c>
      <c r="H16">
        <v>2020</v>
      </c>
      <c r="I16" s="123"/>
      <c r="J16" s="129" t="str">
        <f t="shared" si="2"/>
        <v>11</v>
      </c>
      <c r="K16" s="130" t="s">
        <v>45</v>
      </c>
      <c r="L16" s="129" t="str">
        <f t="shared" si="3"/>
        <v>12/23/19-01/05/20</v>
      </c>
      <c r="M16" s="131">
        <f t="shared" si="1"/>
        <v>43822</v>
      </c>
      <c r="N16" s="132">
        <f t="shared" si="1"/>
        <v>43835</v>
      </c>
      <c r="O16" s="133">
        <v>0</v>
      </c>
      <c r="P16" s="133">
        <v>0</v>
      </c>
      <c r="Q16" s="160">
        <v>0</v>
      </c>
      <c r="R16" s="134">
        <f t="shared" si="0"/>
        <v>43845</v>
      </c>
      <c r="S16" s="128">
        <v>0</v>
      </c>
    </row>
    <row r="17" spans="1:19" x14ac:dyDescent="0.25">
      <c r="E17" s="115">
        <v>1</v>
      </c>
      <c r="F17" s="116">
        <v>12</v>
      </c>
      <c r="H17">
        <v>2020</v>
      </c>
      <c r="I17" s="123" t="str">
        <f t="shared" ref="I17:I80" si="4">H17&amp;E17</f>
        <v>20201</v>
      </c>
      <c r="J17" s="129" t="str">
        <f t="shared" si="2"/>
        <v>12</v>
      </c>
      <c r="K17" s="130" t="s">
        <v>43</v>
      </c>
      <c r="L17" s="129" t="str">
        <f t="shared" si="3"/>
        <v>01/06/20-01/19/20</v>
      </c>
      <c r="M17" s="131">
        <f t="shared" si="1"/>
        <v>43836</v>
      </c>
      <c r="N17" s="132">
        <f t="shared" si="1"/>
        <v>43849</v>
      </c>
      <c r="O17" s="133">
        <v>1</v>
      </c>
      <c r="P17" s="133">
        <v>1</v>
      </c>
      <c r="Q17" s="160">
        <v>10</v>
      </c>
      <c r="R17" s="134">
        <f t="shared" si="0"/>
        <v>43859</v>
      </c>
      <c r="S17" s="137">
        <v>43836</v>
      </c>
    </row>
    <row r="18" spans="1:19" x14ac:dyDescent="0.25">
      <c r="E18" s="115">
        <v>2</v>
      </c>
      <c r="F18" s="116">
        <v>13</v>
      </c>
      <c r="H18">
        <v>2020</v>
      </c>
      <c r="I18" s="123" t="str">
        <f t="shared" si="4"/>
        <v>20202</v>
      </c>
      <c r="J18" s="129" t="str">
        <f t="shared" si="2"/>
        <v>13</v>
      </c>
      <c r="K18" s="130" t="s">
        <v>42</v>
      </c>
      <c r="L18" s="129" t="str">
        <f t="shared" si="3"/>
        <v>01/20/20-02/02/20</v>
      </c>
      <c r="M18" s="131">
        <f t="shared" si="1"/>
        <v>43850</v>
      </c>
      <c r="N18" s="132">
        <f t="shared" si="1"/>
        <v>43863</v>
      </c>
      <c r="O18" s="133">
        <v>1</v>
      </c>
      <c r="P18" s="133">
        <v>1</v>
      </c>
      <c r="Q18" s="160">
        <v>10</v>
      </c>
      <c r="R18" s="134">
        <f t="shared" si="0"/>
        <v>43873</v>
      </c>
      <c r="S18" s="128">
        <v>0</v>
      </c>
    </row>
    <row r="19" spans="1:19" x14ac:dyDescent="0.25">
      <c r="E19" s="115">
        <v>3</v>
      </c>
      <c r="F19" s="116">
        <v>14</v>
      </c>
      <c r="H19">
        <v>2020</v>
      </c>
      <c r="I19" s="123" t="str">
        <f t="shared" si="4"/>
        <v>20203</v>
      </c>
      <c r="J19" s="129" t="str">
        <f t="shared" si="2"/>
        <v>14</v>
      </c>
      <c r="K19" s="130" t="s">
        <v>41</v>
      </c>
      <c r="L19" s="129" t="str">
        <f t="shared" si="3"/>
        <v>02/03/20-02/16/20</v>
      </c>
      <c r="M19" s="131">
        <f t="shared" si="1"/>
        <v>43864</v>
      </c>
      <c r="N19" s="132">
        <f t="shared" si="1"/>
        <v>43877</v>
      </c>
      <c r="O19" s="133">
        <v>1</v>
      </c>
      <c r="P19" s="133">
        <v>1</v>
      </c>
      <c r="Q19" s="160">
        <v>10</v>
      </c>
      <c r="R19" s="134">
        <f t="shared" si="0"/>
        <v>43887</v>
      </c>
      <c r="S19" s="128">
        <v>0</v>
      </c>
    </row>
    <row r="20" spans="1:19" x14ac:dyDescent="0.25">
      <c r="E20" s="115">
        <v>4</v>
      </c>
      <c r="F20" s="116">
        <v>15</v>
      </c>
      <c r="H20">
        <v>2020</v>
      </c>
      <c r="I20" s="123" t="str">
        <f t="shared" si="4"/>
        <v>20204</v>
      </c>
      <c r="J20" s="129" t="str">
        <f t="shared" si="2"/>
        <v>15</v>
      </c>
      <c r="K20" s="130" t="s">
        <v>40</v>
      </c>
      <c r="L20" s="129" t="str">
        <f t="shared" si="3"/>
        <v>02/17/20-03/01/20</v>
      </c>
      <c r="M20" s="131">
        <f t="shared" ref="M20:N35" si="5">M19+14</f>
        <v>43878</v>
      </c>
      <c r="N20" s="132">
        <f t="shared" si="5"/>
        <v>43891</v>
      </c>
      <c r="O20" s="133">
        <v>1</v>
      </c>
      <c r="P20" s="133">
        <v>1</v>
      </c>
      <c r="Q20" s="160">
        <v>10</v>
      </c>
      <c r="R20" s="134">
        <f t="shared" si="0"/>
        <v>43901</v>
      </c>
      <c r="S20" s="128">
        <v>0</v>
      </c>
    </row>
    <row r="21" spans="1:19" x14ac:dyDescent="0.25">
      <c r="E21" s="115">
        <v>5</v>
      </c>
      <c r="F21" s="116">
        <v>16</v>
      </c>
      <c r="H21">
        <v>2020</v>
      </c>
      <c r="I21" s="123" t="str">
        <f t="shared" si="4"/>
        <v>20205</v>
      </c>
      <c r="J21" s="129" t="str">
        <f t="shared" si="2"/>
        <v>16</v>
      </c>
      <c r="K21" s="130" t="s">
        <v>39</v>
      </c>
      <c r="L21" s="129" t="str">
        <f t="shared" si="3"/>
        <v>03/02/20-03/15/20</v>
      </c>
      <c r="M21" s="131">
        <f t="shared" si="5"/>
        <v>43892</v>
      </c>
      <c r="N21" s="132">
        <f t="shared" si="5"/>
        <v>43905</v>
      </c>
      <c r="O21" s="133">
        <v>1</v>
      </c>
      <c r="P21" s="133">
        <v>1</v>
      </c>
      <c r="Q21" s="160">
        <v>10</v>
      </c>
      <c r="R21" s="134">
        <f t="shared" si="0"/>
        <v>43915</v>
      </c>
      <c r="S21" s="128">
        <v>0</v>
      </c>
    </row>
    <row r="22" spans="1:19" x14ac:dyDescent="0.25">
      <c r="E22" s="115">
        <v>6</v>
      </c>
      <c r="F22" s="116">
        <v>17</v>
      </c>
      <c r="H22">
        <v>2020</v>
      </c>
      <c r="I22" s="123" t="str">
        <f t="shared" si="4"/>
        <v>20206</v>
      </c>
      <c r="J22" s="129" t="str">
        <f t="shared" si="2"/>
        <v>17</v>
      </c>
      <c r="K22" s="130" t="s">
        <v>38</v>
      </c>
      <c r="L22" s="129" t="str">
        <f t="shared" si="3"/>
        <v>03/16/20-03/29/20</v>
      </c>
      <c r="M22" s="131">
        <f t="shared" si="5"/>
        <v>43906</v>
      </c>
      <c r="N22" s="132">
        <f t="shared" si="5"/>
        <v>43919</v>
      </c>
      <c r="O22" s="133">
        <v>1</v>
      </c>
      <c r="P22" s="133">
        <v>1</v>
      </c>
      <c r="Q22" s="160">
        <v>10</v>
      </c>
      <c r="R22" s="134">
        <f t="shared" si="0"/>
        <v>43929</v>
      </c>
      <c r="S22" s="128">
        <v>0</v>
      </c>
    </row>
    <row r="23" spans="1:19" x14ac:dyDescent="0.25">
      <c r="E23" s="115">
        <v>7</v>
      </c>
      <c r="F23" s="116">
        <v>18</v>
      </c>
      <c r="H23">
        <v>2020</v>
      </c>
      <c r="I23" s="123" t="str">
        <f t="shared" si="4"/>
        <v>20207</v>
      </c>
      <c r="J23" s="129" t="str">
        <f t="shared" si="2"/>
        <v>18</v>
      </c>
      <c r="K23" s="130" t="s">
        <v>37</v>
      </c>
      <c r="L23" s="129" t="str">
        <f t="shared" si="3"/>
        <v>03/30/20-04/12/20</v>
      </c>
      <c r="M23" s="131">
        <f t="shared" si="5"/>
        <v>43920</v>
      </c>
      <c r="N23" s="132">
        <f t="shared" si="5"/>
        <v>43933</v>
      </c>
      <c r="O23" s="133">
        <v>1</v>
      </c>
      <c r="P23" s="133">
        <v>1</v>
      </c>
      <c r="Q23" s="160">
        <v>10</v>
      </c>
      <c r="R23" s="134">
        <f t="shared" si="0"/>
        <v>43943</v>
      </c>
      <c r="S23" s="128">
        <v>0</v>
      </c>
    </row>
    <row r="24" spans="1:19" x14ac:dyDescent="0.25">
      <c r="E24" s="115">
        <v>8</v>
      </c>
      <c r="F24" s="116">
        <v>19</v>
      </c>
      <c r="H24">
        <v>2020</v>
      </c>
      <c r="I24" s="123" t="str">
        <f t="shared" si="4"/>
        <v>20208</v>
      </c>
      <c r="J24" s="129" t="str">
        <f t="shared" si="2"/>
        <v>19</v>
      </c>
      <c r="K24" s="130" t="s">
        <v>36</v>
      </c>
      <c r="L24" s="129" t="str">
        <f t="shared" si="3"/>
        <v>04/13/20-04/26/20</v>
      </c>
      <c r="M24" s="131">
        <f t="shared" si="5"/>
        <v>43934</v>
      </c>
      <c r="N24" s="132">
        <f t="shared" si="5"/>
        <v>43947</v>
      </c>
      <c r="O24" s="133">
        <v>1</v>
      </c>
      <c r="P24" s="133">
        <v>1</v>
      </c>
      <c r="Q24" s="160">
        <v>10</v>
      </c>
      <c r="R24" s="134">
        <f t="shared" si="0"/>
        <v>43957</v>
      </c>
      <c r="S24" s="128">
        <v>0</v>
      </c>
    </row>
    <row r="25" spans="1:19" x14ac:dyDescent="0.25">
      <c r="A25" s="138"/>
      <c r="E25" s="115">
        <v>9</v>
      </c>
      <c r="F25" s="116">
        <v>20</v>
      </c>
      <c r="H25">
        <v>2020</v>
      </c>
      <c r="I25" s="123" t="str">
        <f t="shared" si="4"/>
        <v>20209</v>
      </c>
      <c r="J25" s="129" t="str">
        <f t="shared" si="2"/>
        <v>20</v>
      </c>
      <c r="K25" s="130">
        <f t="shared" ref="K25:K41" si="6">+K24+1</f>
        <v>10</v>
      </c>
      <c r="L25" s="129" t="str">
        <f t="shared" si="3"/>
        <v>04/27/20-05/10/20</v>
      </c>
      <c r="M25" s="131">
        <f t="shared" si="5"/>
        <v>43948</v>
      </c>
      <c r="N25" s="132">
        <f t="shared" si="5"/>
        <v>43961</v>
      </c>
      <c r="O25" s="133">
        <v>1</v>
      </c>
      <c r="P25" s="133">
        <v>1</v>
      </c>
      <c r="Q25" s="160">
        <v>10</v>
      </c>
      <c r="R25" s="134">
        <f t="shared" si="0"/>
        <v>43971</v>
      </c>
      <c r="S25" s="139">
        <v>0</v>
      </c>
    </row>
    <row r="26" spans="1:19" x14ac:dyDescent="0.25">
      <c r="A26" s="138"/>
      <c r="E26" s="115">
        <v>10</v>
      </c>
      <c r="F26" s="116">
        <v>21</v>
      </c>
      <c r="H26">
        <v>2020</v>
      </c>
      <c r="I26" s="123" t="str">
        <f t="shared" si="4"/>
        <v>202010</v>
      </c>
      <c r="J26" s="129" t="str">
        <f t="shared" si="2"/>
        <v>21</v>
      </c>
      <c r="K26" s="130">
        <f t="shared" si="6"/>
        <v>11</v>
      </c>
      <c r="L26" s="129" t="str">
        <f t="shared" si="3"/>
        <v>05/11/20-05/24/20</v>
      </c>
      <c r="M26" s="131">
        <f t="shared" si="5"/>
        <v>43962</v>
      </c>
      <c r="N26" s="132">
        <f t="shared" si="5"/>
        <v>43975</v>
      </c>
      <c r="O26" s="133">
        <v>0.5</v>
      </c>
      <c r="P26" s="133">
        <v>0.5</v>
      </c>
      <c r="Q26" s="163">
        <v>5</v>
      </c>
      <c r="R26" s="134">
        <f t="shared" si="0"/>
        <v>43985</v>
      </c>
      <c r="S26" s="137">
        <v>43968</v>
      </c>
    </row>
    <row r="27" spans="1:19" x14ac:dyDescent="0.25">
      <c r="A27" s="138"/>
      <c r="I27" s="140" t="str">
        <f t="shared" si="4"/>
        <v/>
      </c>
      <c r="J27" s="129" t="str">
        <f t="shared" si="2"/>
        <v/>
      </c>
      <c r="K27" s="141">
        <f t="shared" si="6"/>
        <v>12</v>
      </c>
      <c r="L27" s="129" t="str">
        <f t="shared" si="3"/>
        <v>05/25/20-06/07/20</v>
      </c>
      <c r="M27" s="131">
        <f t="shared" si="5"/>
        <v>43976</v>
      </c>
      <c r="N27" s="132">
        <f t="shared" si="5"/>
        <v>43989</v>
      </c>
      <c r="O27" s="142"/>
      <c r="P27" s="142"/>
      <c r="Q27" s="164"/>
      <c r="R27" s="134">
        <f t="shared" si="0"/>
        <v>43999</v>
      </c>
    </row>
    <row r="28" spans="1:19" x14ac:dyDescent="0.25">
      <c r="A28" s="138"/>
      <c r="I28" s="140" t="str">
        <f t="shared" si="4"/>
        <v/>
      </c>
      <c r="J28" s="129" t="str">
        <f t="shared" si="2"/>
        <v/>
      </c>
      <c r="K28" s="141">
        <f t="shared" si="6"/>
        <v>13</v>
      </c>
      <c r="L28" s="129" t="str">
        <f t="shared" si="3"/>
        <v>06/08/20-06/21/20</v>
      </c>
      <c r="M28" s="131">
        <f t="shared" si="5"/>
        <v>43990</v>
      </c>
      <c r="N28" s="132">
        <f t="shared" si="5"/>
        <v>44003</v>
      </c>
      <c r="O28" s="142"/>
      <c r="P28" s="142"/>
      <c r="Q28" s="164"/>
      <c r="R28" s="134">
        <f t="shared" si="0"/>
        <v>44013</v>
      </c>
    </row>
    <row r="29" spans="1:19" x14ac:dyDescent="0.25">
      <c r="A29" s="138"/>
      <c r="I29" s="140" t="str">
        <f t="shared" si="4"/>
        <v/>
      </c>
      <c r="J29" s="129" t="str">
        <f t="shared" si="2"/>
        <v/>
      </c>
      <c r="K29" s="141">
        <f t="shared" si="6"/>
        <v>14</v>
      </c>
      <c r="L29" s="129" t="str">
        <f t="shared" si="3"/>
        <v>06/22/20-07/05/20</v>
      </c>
      <c r="M29" s="131">
        <f t="shared" si="5"/>
        <v>44004</v>
      </c>
      <c r="N29" s="132">
        <f t="shared" si="5"/>
        <v>44017</v>
      </c>
      <c r="O29" s="142"/>
      <c r="P29" s="142"/>
      <c r="Q29" s="164"/>
      <c r="R29" s="134">
        <f t="shared" si="0"/>
        <v>44027</v>
      </c>
    </row>
    <row r="30" spans="1:19" x14ac:dyDescent="0.25">
      <c r="A30" s="1"/>
      <c r="I30" s="140" t="str">
        <f t="shared" si="4"/>
        <v/>
      </c>
      <c r="J30" s="129" t="str">
        <f t="shared" si="2"/>
        <v/>
      </c>
      <c r="K30" s="141">
        <f t="shared" si="6"/>
        <v>15</v>
      </c>
      <c r="L30" s="129" t="str">
        <f t="shared" si="3"/>
        <v>07/06/20-07/19/20</v>
      </c>
      <c r="M30" s="131">
        <f t="shared" si="5"/>
        <v>44018</v>
      </c>
      <c r="N30" s="132">
        <f t="shared" si="5"/>
        <v>44031</v>
      </c>
      <c r="O30" s="142"/>
      <c r="P30" s="142"/>
      <c r="Q30" s="164"/>
      <c r="R30" s="134">
        <f t="shared" si="0"/>
        <v>44041</v>
      </c>
    </row>
    <row r="31" spans="1:19" x14ac:dyDescent="0.25">
      <c r="A31" s="12"/>
      <c r="I31" s="140" t="str">
        <f t="shared" si="4"/>
        <v/>
      </c>
      <c r="J31" s="129" t="str">
        <f t="shared" si="2"/>
        <v/>
      </c>
      <c r="K31" s="141">
        <f t="shared" si="6"/>
        <v>16</v>
      </c>
      <c r="L31" s="129" t="str">
        <f t="shared" si="3"/>
        <v>07/20/20-08/02/20</v>
      </c>
      <c r="M31" s="131">
        <f t="shared" si="5"/>
        <v>44032</v>
      </c>
      <c r="N31" s="132">
        <f t="shared" si="5"/>
        <v>44045</v>
      </c>
      <c r="O31" s="142"/>
      <c r="P31" s="142"/>
      <c r="Q31" s="164"/>
      <c r="R31" s="134">
        <f t="shared" si="0"/>
        <v>44055</v>
      </c>
    </row>
    <row r="32" spans="1:19" x14ac:dyDescent="0.25">
      <c r="A32" s="16"/>
      <c r="I32" s="140" t="str">
        <f t="shared" si="4"/>
        <v/>
      </c>
      <c r="J32" s="129" t="str">
        <f t="shared" si="2"/>
        <v/>
      </c>
      <c r="K32" s="141">
        <f t="shared" si="6"/>
        <v>17</v>
      </c>
      <c r="L32" s="129" t="str">
        <f t="shared" si="3"/>
        <v>08/03/20-08/16/20</v>
      </c>
      <c r="M32" s="131">
        <f t="shared" si="5"/>
        <v>44046</v>
      </c>
      <c r="N32" s="132">
        <f t="shared" si="5"/>
        <v>44059</v>
      </c>
      <c r="O32" s="142"/>
      <c r="P32" s="142"/>
      <c r="Q32" s="164"/>
      <c r="R32" s="134">
        <f t="shared" si="0"/>
        <v>44069</v>
      </c>
    </row>
    <row r="33" spans="1:19" x14ac:dyDescent="0.25">
      <c r="A33" s="16"/>
      <c r="E33" s="115">
        <v>11</v>
      </c>
      <c r="F33" s="116">
        <v>1</v>
      </c>
      <c r="G33">
        <v>2020</v>
      </c>
      <c r="H33">
        <v>2020</v>
      </c>
      <c r="I33" s="123" t="str">
        <f t="shared" si="4"/>
        <v>202011</v>
      </c>
      <c r="J33" s="129" t="str">
        <f t="shared" si="2"/>
        <v>20201</v>
      </c>
      <c r="K33" s="130">
        <f t="shared" si="6"/>
        <v>18</v>
      </c>
      <c r="L33" s="129" t="str">
        <f t="shared" si="3"/>
        <v>08/17/20-08/30/20</v>
      </c>
      <c r="M33" s="131">
        <f t="shared" si="5"/>
        <v>44060</v>
      </c>
      <c r="N33" s="132">
        <f t="shared" si="5"/>
        <v>44073</v>
      </c>
      <c r="O33" s="143">
        <v>1</v>
      </c>
      <c r="P33" s="143">
        <v>1</v>
      </c>
      <c r="Q33" s="160">
        <v>10</v>
      </c>
      <c r="R33" s="134">
        <f t="shared" si="0"/>
        <v>44083</v>
      </c>
      <c r="S33" s="137">
        <v>44060</v>
      </c>
    </row>
    <row r="34" spans="1:19" x14ac:dyDescent="0.25">
      <c r="A34" s="16"/>
      <c r="E34" s="115">
        <v>12</v>
      </c>
      <c r="F34" s="116">
        <v>2</v>
      </c>
      <c r="G34">
        <v>2020</v>
      </c>
      <c r="H34">
        <v>2020</v>
      </c>
      <c r="I34" s="123" t="str">
        <f t="shared" si="4"/>
        <v>202012</v>
      </c>
      <c r="J34" s="129" t="str">
        <f t="shared" si="2"/>
        <v>20202</v>
      </c>
      <c r="K34" s="130">
        <f t="shared" si="6"/>
        <v>19</v>
      </c>
      <c r="L34" s="129" t="str">
        <f t="shared" si="3"/>
        <v>08/31/20-09/13/20</v>
      </c>
      <c r="M34" s="131">
        <f t="shared" si="5"/>
        <v>44074</v>
      </c>
      <c r="N34" s="132">
        <f t="shared" si="5"/>
        <v>44087</v>
      </c>
      <c r="O34" s="143">
        <v>1</v>
      </c>
      <c r="P34" s="143">
        <v>1</v>
      </c>
      <c r="Q34" s="160">
        <v>10</v>
      </c>
      <c r="R34" s="134">
        <f t="shared" si="0"/>
        <v>44097</v>
      </c>
      <c r="S34" s="128">
        <v>0</v>
      </c>
    </row>
    <row r="35" spans="1:19" x14ac:dyDescent="0.25">
      <c r="A35" s="16"/>
      <c r="E35" s="115">
        <v>13</v>
      </c>
      <c r="F35" s="116">
        <v>3</v>
      </c>
      <c r="G35">
        <v>2020</v>
      </c>
      <c r="H35">
        <v>2020</v>
      </c>
      <c r="I35" s="123" t="str">
        <f t="shared" si="4"/>
        <v>202013</v>
      </c>
      <c r="J35" s="129" t="str">
        <f t="shared" si="2"/>
        <v>20203</v>
      </c>
      <c r="K35" s="130">
        <f t="shared" si="6"/>
        <v>20</v>
      </c>
      <c r="L35" s="129" t="str">
        <f t="shared" si="3"/>
        <v>09/14/20-09/27/20</v>
      </c>
      <c r="M35" s="131">
        <f t="shared" si="5"/>
        <v>44088</v>
      </c>
      <c r="N35" s="132">
        <f t="shared" si="5"/>
        <v>44101</v>
      </c>
      <c r="O35" s="143">
        <v>1</v>
      </c>
      <c r="P35" s="143">
        <v>1</v>
      </c>
      <c r="Q35" s="160">
        <v>10</v>
      </c>
      <c r="R35" s="134">
        <f t="shared" si="0"/>
        <v>44111</v>
      </c>
      <c r="S35" s="128">
        <v>0</v>
      </c>
    </row>
    <row r="36" spans="1:19" x14ac:dyDescent="0.25">
      <c r="A36" s="16"/>
      <c r="E36" s="115">
        <v>14</v>
      </c>
      <c r="F36" s="116">
        <v>4</v>
      </c>
      <c r="G36">
        <v>2020</v>
      </c>
      <c r="H36">
        <v>2020</v>
      </c>
      <c r="I36" s="123" t="str">
        <f t="shared" si="4"/>
        <v>202014</v>
      </c>
      <c r="J36" s="129" t="str">
        <f t="shared" si="2"/>
        <v>20204</v>
      </c>
      <c r="K36" s="130">
        <f t="shared" si="6"/>
        <v>21</v>
      </c>
      <c r="L36" s="129" t="str">
        <f t="shared" si="3"/>
        <v>09/28/20-10/11/20</v>
      </c>
      <c r="M36" s="131">
        <f t="shared" ref="M36:N51" si="7">M35+14</f>
        <v>44102</v>
      </c>
      <c r="N36" s="132">
        <f t="shared" si="7"/>
        <v>44115</v>
      </c>
      <c r="O36" s="143">
        <v>1</v>
      </c>
      <c r="P36" s="143">
        <v>1</v>
      </c>
      <c r="Q36" s="160">
        <v>10</v>
      </c>
      <c r="R36" s="134">
        <f t="shared" si="0"/>
        <v>44125</v>
      </c>
      <c r="S36" s="128">
        <v>0</v>
      </c>
    </row>
    <row r="37" spans="1:19" x14ac:dyDescent="0.25">
      <c r="A37" s="16"/>
      <c r="E37" s="115">
        <v>15</v>
      </c>
      <c r="F37" s="116">
        <v>5</v>
      </c>
      <c r="G37">
        <v>2020</v>
      </c>
      <c r="H37">
        <v>2020</v>
      </c>
      <c r="I37" s="123" t="str">
        <f t="shared" si="4"/>
        <v>202015</v>
      </c>
      <c r="J37" s="129" t="str">
        <f t="shared" si="2"/>
        <v>20205</v>
      </c>
      <c r="K37" s="130">
        <f t="shared" si="6"/>
        <v>22</v>
      </c>
      <c r="L37" s="129" t="str">
        <f t="shared" si="3"/>
        <v>10/12/20-10/25/20</v>
      </c>
      <c r="M37" s="131">
        <f t="shared" si="7"/>
        <v>44116</v>
      </c>
      <c r="N37" s="132">
        <f t="shared" si="7"/>
        <v>44129</v>
      </c>
      <c r="O37" s="143">
        <v>1</v>
      </c>
      <c r="P37" s="143">
        <v>1</v>
      </c>
      <c r="Q37" s="160">
        <v>10</v>
      </c>
      <c r="R37" s="134">
        <f t="shared" si="0"/>
        <v>44139</v>
      </c>
      <c r="S37" s="128">
        <v>0</v>
      </c>
    </row>
    <row r="38" spans="1:19" x14ac:dyDescent="0.25">
      <c r="A38" s="16"/>
      <c r="E38" s="115">
        <v>16</v>
      </c>
      <c r="F38" s="116">
        <v>6</v>
      </c>
      <c r="G38">
        <v>2020</v>
      </c>
      <c r="H38">
        <v>2020</v>
      </c>
      <c r="I38" s="123" t="str">
        <f t="shared" si="4"/>
        <v>202016</v>
      </c>
      <c r="J38" s="129" t="str">
        <f t="shared" si="2"/>
        <v>20206</v>
      </c>
      <c r="K38" s="130">
        <f t="shared" si="6"/>
        <v>23</v>
      </c>
      <c r="L38" s="129" t="str">
        <f t="shared" si="3"/>
        <v>10/26/20-11/08/20</v>
      </c>
      <c r="M38" s="131">
        <f t="shared" si="7"/>
        <v>44130</v>
      </c>
      <c r="N38" s="132">
        <f t="shared" si="7"/>
        <v>44143</v>
      </c>
      <c r="O38" s="143">
        <v>1</v>
      </c>
      <c r="P38" s="143">
        <v>1</v>
      </c>
      <c r="Q38" s="160">
        <v>10</v>
      </c>
      <c r="R38" s="134">
        <f t="shared" si="0"/>
        <v>44153</v>
      </c>
      <c r="S38" s="128">
        <v>0</v>
      </c>
    </row>
    <row r="39" spans="1:19" x14ac:dyDescent="0.25">
      <c r="A39" s="16"/>
      <c r="E39" s="115">
        <v>17</v>
      </c>
      <c r="F39" s="116">
        <v>7</v>
      </c>
      <c r="G39">
        <v>2020</v>
      </c>
      <c r="H39">
        <v>2020</v>
      </c>
      <c r="I39" s="123" t="str">
        <f t="shared" si="4"/>
        <v>202017</v>
      </c>
      <c r="J39" s="129" t="str">
        <f t="shared" si="2"/>
        <v>20207</v>
      </c>
      <c r="K39" s="130">
        <f t="shared" si="6"/>
        <v>24</v>
      </c>
      <c r="L39" s="129" t="str">
        <f t="shared" si="3"/>
        <v>11/09/20-11/22/20</v>
      </c>
      <c r="M39" s="131">
        <f t="shared" si="7"/>
        <v>44144</v>
      </c>
      <c r="N39" s="132">
        <f t="shared" si="7"/>
        <v>44157</v>
      </c>
      <c r="O39" s="143">
        <v>1</v>
      </c>
      <c r="P39" s="143">
        <v>1</v>
      </c>
      <c r="Q39" s="160">
        <v>10</v>
      </c>
      <c r="R39" s="134">
        <f t="shared" si="0"/>
        <v>44167</v>
      </c>
      <c r="S39" s="128">
        <v>0</v>
      </c>
    </row>
    <row r="40" spans="1:19" x14ac:dyDescent="0.25">
      <c r="A40" s="16"/>
      <c r="E40" s="115">
        <v>18</v>
      </c>
      <c r="F40" s="116">
        <v>8</v>
      </c>
      <c r="G40">
        <v>2020</v>
      </c>
      <c r="H40">
        <v>2020</v>
      </c>
      <c r="I40" s="123" t="str">
        <f t="shared" si="4"/>
        <v>202018</v>
      </c>
      <c r="J40" s="129" t="str">
        <f t="shared" si="2"/>
        <v>20208</v>
      </c>
      <c r="K40" s="130">
        <f t="shared" si="6"/>
        <v>25</v>
      </c>
      <c r="L40" s="129" t="str">
        <f t="shared" si="3"/>
        <v>11/23/20-12/06/20</v>
      </c>
      <c r="M40" s="131">
        <f t="shared" si="7"/>
        <v>44158</v>
      </c>
      <c r="N40" s="132">
        <f t="shared" si="7"/>
        <v>44171</v>
      </c>
      <c r="O40" s="143">
        <v>1</v>
      </c>
      <c r="P40" s="143">
        <v>1</v>
      </c>
      <c r="Q40" s="160">
        <v>10</v>
      </c>
      <c r="R40" s="134">
        <f t="shared" si="0"/>
        <v>44181</v>
      </c>
      <c r="S40" s="128">
        <v>0</v>
      </c>
    </row>
    <row r="41" spans="1:19" x14ac:dyDescent="0.25">
      <c r="A41" s="16"/>
      <c r="E41" s="115">
        <v>19</v>
      </c>
      <c r="F41" s="116">
        <v>9</v>
      </c>
      <c r="G41">
        <v>2020</v>
      </c>
      <c r="H41">
        <v>2020</v>
      </c>
      <c r="I41" s="123" t="str">
        <f t="shared" si="4"/>
        <v>202019</v>
      </c>
      <c r="J41" s="129" t="str">
        <f t="shared" si="2"/>
        <v>20209</v>
      </c>
      <c r="K41" s="130">
        <f t="shared" si="6"/>
        <v>26</v>
      </c>
      <c r="L41" s="129" t="str">
        <f t="shared" si="3"/>
        <v>12/07/20-12/20/20</v>
      </c>
      <c r="M41" s="131">
        <f t="shared" si="7"/>
        <v>44172</v>
      </c>
      <c r="N41" s="132">
        <f t="shared" si="7"/>
        <v>44185</v>
      </c>
      <c r="O41" s="143">
        <v>1</v>
      </c>
      <c r="P41" s="143">
        <v>1</v>
      </c>
      <c r="Q41" s="160">
        <v>10</v>
      </c>
      <c r="R41" s="134">
        <f t="shared" si="0"/>
        <v>44195</v>
      </c>
      <c r="S41" s="128">
        <v>0</v>
      </c>
    </row>
    <row r="42" spans="1:19" x14ac:dyDescent="0.25">
      <c r="A42" s="16"/>
      <c r="E42" s="115">
        <v>20</v>
      </c>
      <c r="F42" s="116">
        <v>10</v>
      </c>
      <c r="G42">
        <v>2020</v>
      </c>
      <c r="H42">
        <v>2020</v>
      </c>
      <c r="I42" s="123" t="str">
        <f t="shared" si="4"/>
        <v>202020</v>
      </c>
      <c r="J42" s="129" t="str">
        <f t="shared" si="2"/>
        <v>202010</v>
      </c>
      <c r="K42" s="130" t="s">
        <v>45</v>
      </c>
      <c r="L42" s="129" t="str">
        <f t="shared" si="3"/>
        <v>12/21/20-01/03/21</v>
      </c>
      <c r="M42" s="131">
        <f t="shared" si="7"/>
        <v>44186</v>
      </c>
      <c r="N42" s="132">
        <f t="shared" si="7"/>
        <v>44199</v>
      </c>
      <c r="O42" s="143">
        <v>0.5</v>
      </c>
      <c r="P42" s="143">
        <v>0.5</v>
      </c>
      <c r="Q42" s="160">
        <v>5</v>
      </c>
      <c r="R42" s="134">
        <f t="shared" si="0"/>
        <v>44209</v>
      </c>
      <c r="S42" s="137">
        <v>44190</v>
      </c>
    </row>
    <row r="43" spans="1:19" x14ac:dyDescent="0.25">
      <c r="A43" s="16"/>
      <c r="E43" s="115">
        <v>1</v>
      </c>
      <c r="F43" s="116">
        <v>11</v>
      </c>
      <c r="G43">
        <v>2020</v>
      </c>
      <c r="H43">
        <v>2021</v>
      </c>
      <c r="I43" s="123" t="str">
        <f t="shared" si="4"/>
        <v>20211</v>
      </c>
      <c r="J43" s="129" t="str">
        <f t="shared" si="2"/>
        <v>202011</v>
      </c>
      <c r="K43" s="130" t="s">
        <v>43</v>
      </c>
      <c r="L43" s="129" t="str">
        <f t="shared" si="3"/>
        <v>01/04/21-01/17/21</v>
      </c>
      <c r="M43" s="131">
        <f t="shared" si="7"/>
        <v>44200</v>
      </c>
      <c r="N43" s="132">
        <f t="shared" si="7"/>
        <v>44213</v>
      </c>
      <c r="O43" s="143">
        <v>1</v>
      </c>
      <c r="P43" s="143">
        <v>1</v>
      </c>
      <c r="Q43" s="160">
        <v>10</v>
      </c>
      <c r="R43" s="134">
        <f t="shared" si="0"/>
        <v>44223</v>
      </c>
      <c r="S43" s="137">
        <v>44200</v>
      </c>
    </row>
    <row r="44" spans="1:19" x14ac:dyDescent="0.25">
      <c r="A44" s="138"/>
      <c r="E44" s="115">
        <v>2</v>
      </c>
      <c r="F44" s="116">
        <v>12</v>
      </c>
      <c r="G44">
        <v>2020</v>
      </c>
      <c r="H44">
        <v>2021</v>
      </c>
      <c r="I44" s="123" t="str">
        <f t="shared" si="4"/>
        <v>20212</v>
      </c>
      <c r="J44" s="129" t="str">
        <f t="shared" si="2"/>
        <v>202012</v>
      </c>
      <c r="K44" s="130" t="s">
        <v>42</v>
      </c>
      <c r="L44" s="129" t="str">
        <f t="shared" si="3"/>
        <v>01/18/21-01/31/21</v>
      </c>
      <c r="M44" s="131">
        <f t="shared" si="7"/>
        <v>44214</v>
      </c>
      <c r="N44" s="132">
        <f t="shared" si="7"/>
        <v>44227</v>
      </c>
      <c r="O44" s="143">
        <v>1</v>
      </c>
      <c r="P44" s="143">
        <v>1</v>
      </c>
      <c r="Q44" s="160">
        <v>10</v>
      </c>
      <c r="R44" s="134">
        <f t="shared" si="0"/>
        <v>44237</v>
      </c>
      <c r="S44" s="128">
        <v>0</v>
      </c>
    </row>
    <row r="45" spans="1:19" x14ac:dyDescent="0.25">
      <c r="A45" s="138"/>
      <c r="E45" s="115">
        <v>3</v>
      </c>
      <c r="F45" s="116">
        <v>13</v>
      </c>
      <c r="G45">
        <v>2020</v>
      </c>
      <c r="H45">
        <v>2021</v>
      </c>
      <c r="I45" s="123" t="str">
        <f t="shared" si="4"/>
        <v>20213</v>
      </c>
      <c r="J45" s="129" t="str">
        <f t="shared" si="2"/>
        <v>202013</v>
      </c>
      <c r="K45" s="130" t="s">
        <v>41</v>
      </c>
      <c r="L45" s="129" t="str">
        <f t="shared" si="3"/>
        <v>02/01/21-02/14/21</v>
      </c>
      <c r="M45" s="131">
        <f t="shared" si="7"/>
        <v>44228</v>
      </c>
      <c r="N45" s="132">
        <f t="shared" si="7"/>
        <v>44241</v>
      </c>
      <c r="O45" s="143">
        <v>1</v>
      </c>
      <c r="P45" s="143">
        <v>1</v>
      </c>
      <c r="Q45" s="160">
        <v>10</v>
      </c>
      <c r="R45" s="134">
        <f t="shared" si="0"/>
        <v>44251</v>
      </c>
      <c r="S45" s="128">
        <v>0</v>
      </c>
    </row>
    <row r="46" spans="1:19" x14ac:dyDescent="0.25">
      <c r="E46" s="115">
        <v>4</v>
      </c>
      <c r="F46" s="116">
        <v>14</v>
      </c>
      <c r="G46">
        <v>2020</v>
      </c>
      <c r="H46">
        <v>2021</v>
      </c>
      <c r="I46" s="123" t="str">
        <f t="shared" si="4"/>
        <v>20214</v>
      </c>
      <c r="J46" s="129" t="str">
        <f t="shared" si="2"/>
        <v>202014</v>
      </c>
      <c r="K46" s="130" t="s">
        <v>40</v>
      </c>
      <c r="L46" s="129" t="str">
        <f t="shared" si="3"/>
        <v>02/15/21-02/28/21</v>
      </c>
      <c r="M46" s="131">
        <f t="shared" si="7"/>
        <v>44242</v>
      </c>
      <c r="N46" s="132">
        <f t="shared" si="7"/>
        <v>44255</v>
      </c>
      <c r="O46" s="143">
        <v>1</v>
      </c>
      <c r="P46" s="143">
        <v>1</v>
      </c>
      <c r="Q46" s="160">
        <v>10</v>
      </c>
      <c r="R46" s="134">
        <f t="shared" si="0"/>
        <v>44265</v>
      </c>
      <c r="S46" s="128">
        <v>0</v>
      </c>
    </row>
    <row r="47" spans="1:19" x14ac:dyDescent="0.25">
      <c r="E47" s="115">
        <v>5</v>
      </c>
      <c r="F47" s="116">
        <v>15</v>
      </c>
      <c r="G47">
        <v>2020</v>
      </c>
      <c r="H47">
        <v>2021</v>
      </c>
      <c r="I47" s="123" t="str">
        <f t="shared" si="4"/>
        <v>20215</v>
      </c>
      <c r="J47" s="129" t="str">
        <f t="shared" si="2"/>
        <v>202015</v>
      </c>
      <c r="K47" s="130" t="s">
        <v>39</v>
      </c>
      <c r="L47" s="129" t="str">
        <f t="shared" si="3"/>
        <v>03/01/21-03/14/21</v>
      </c>
      <c r="M47" s="131">
        <f t="shared" si="7"/>
        <v>44256</v>
      </c>
      <c r="N47" s="132">
        <f t="shared" si="7"/>
        <v>44269</v>
      </c>
      <c r="O47" s="143">
        <v>1</v>
      </c>
      <c r="P47" s="143">
        <v>1</v>
      </c>
      <c r="Q47" s="160">
        <v>10</v>
      </c>
      <c r="R47" s="134">
        <f t="shared" si="0"/>
        <v>44279</v>
      </c>
      <c r="S47" s="128">
        <v>0</v>
      </c>
    </row>
    <row r="48" spans="1:19" x14ac:dyDescent="0.25">
      <c r="E48" s="115">
        <v>6</v>
      </c>
      <c r="F48" s="116">
        <v>16</v>
      </c>
      <c r="G48">
        <v>2020</v>
      </c>
      <c r="H48">
        <v>2021</v>
      </c>
      <c r="I48" s="123" t="str">
        <f t="shared" si="4"/>
        <v>20216</v>
      </c>
      <c r="J48" s="129" t="str">
        <f t="shared" si="2"/>
        <v>202016</v>
      </c>
      <c r="K48" s="130" t="s">
        <v>38</v>
      </c>
      <c r="L48" s="129" t="str">
        <f t="shared" si="3"/>
        <v>03/15/21-03/28/21</v>
      </c>
      <c r="M48" s="131">
        <f t="shared" si="7"/>
        <v>44270</v>
      </c>
      <c r="N48" s="132">
        <f t="shared" si="7"/>
        <v>44283</v>
      </c>
      <c r="O48" s="143">
        <v>1</v>
      </c>
      <c r="P48" s="143">
        <v>1</v>
      </c>
      <c r="Q48" s="160">
        <v>10</v>
      </c>
      <c r="R48" s="134">
        <f t="shared" si="0"/>
        <v>44293</v>
      </c>
      <c r="S48" s="128">
        <v>0</v>
      </c>
    </row>
    <row r="49" spans="5:19" x14ac:dyDescent="0.25">
      <c r="E49" s="115">
        <v>7</v>
      </c>
      <c r="F49" s="116">
        <v>17</v>
      </c>
      <c r="G49">
        <v>2020</v>
      </c>
      <c r="H49">
        <v>2021</v>
      </c>
      <c r="I49" s="123" t="str">
        <f t="shared" si="4"/>
        <v>20217</v>
      </c>
      <c r="J49" s="129" t="str">
        <f t="shared" si="2"/>
        <v>202017</v>
      </c>
      <c r="K49" s="130" t="s">
        <v>37</v>
      </c>
      <c r="L49" s="129" t="str">
        <f t="shared" si="3"/>
        <v>03/29/21-04/11/21</v>
      </c>
      <c r="M49" s="131">
        <f t="shared" si="7"/>
        <v>44284</v>
      </c>
      <c r="N49" s="132">
        <f t="shared" si="7"/>
        <v>44297</v>
      </c>
      <c r="O49" s="143">
        <v>1</v>
      </c>
      <c r="P49" s="143">
        <v>1</v>
      </c>
      <c r="Q49" s="160">
        <v>10</v>
      </c>
      <c r="R49" s="134">
        <f t="shared" si="0"/>
        <v>44307</v>
      </c>
      <c r="S49" s="128">
        <v>0</v>
      </c>
    </row>
    <row r="50" spans="5:19" x14ac:dyDescent="0.25">
      <c r="E50" s="115">
        <v>8</v>
      </c>
      <c r="F50" s="116">
        <v>18</v>
      </c>
      <c r="G50">
        <v>2020</v>
      </c>
      <c r="H50">
        <v>2021</v>
      </c>
      <c r="I50" s="123" t="str">
        <f t="shared" si="4"/>
        <v>20218</v>
      </c>
      <c r="J50" s="129" t="str">
        <f t="shared" si="2"/>
        <v>202018</v>
      </c>
      <c r="K50" s="130" t="s">
        <v>36</v>
      </c>
      <c r="L50" s="129" t="str">
        <f t="shared" si="3"/>
        <v>04/12/21-04/25/21</v>
      </c>
      <c r="M50" s="131">
        <f t="shared" si="7"/>
        <v>44298</v>
      </c>
      <c r="N50" s="132">
        <f t="shared" si="7"/>
        <v>44311</v>
      </c>
      <c r="O50" s="143">
        <v>1</v>
      </c>
      <c r="P50" s="143">
        <v>1</v>
      </c>
      <c r="Q50" s="160">
        <v>10</v>
      </c>
      <c r="R50" s="134">
        <f t="shared" si="0"/>
        <v>44321</v>
      </c>
      <c r="S50" s="128">
        <v>0</v>
      </c>
    </row>
    <row r="51" spans="5:19" x14ac:dyDescent="0.25">
      <c r="E51" s="115">
        <v>9</v>
      </c>
      <c r="F51" s="116">
        <v>19</v>
      </c>
      <c r="G51">
        <v>2020</v>
      </c>
      <c r="H51">
        <v>2021</v>
      </c>
      <c r="I51" s="123" t="str">
        <f t="shared" si="4"/>
        <v>20219</v>
      </c>
      <c r="J51" s="129" t="str">
        <f t="shared" si="2"/>
        <v>202019</v>
      </c>
      <c r="K51" s="130">
        <f t="shared" ref="K51:K67" si="8">+K50+1</f>
        <v>10</v>
      </c>
      <c r="L51" s="129" t="str">
        <f t="shared" si="3"/>
        <v>04/26/21-05/09/21</v>
      </c>
      <c r="M51" s="131">
        <f t="shared" si="7"/>
        <v>44312</v>
      </c>
      <c r="N51" s="132">
        <f t="shared" si="7"/>
        <v>44325</v>
      </c>
      <c r="O51" s="143">
        <v>1</v>
      </c>
      <c r="P51" s="143">
        <v>1</v>
      </c>
      <c r="Q51" s="160">
        <v>10</v>
      </c>
      <c r="R51" s="134">
        <f t="shared" si="0"/>
        <v>44335</v>
      </c>
      <c r="S51" s="128">
        <v>0</v>
      </c>
    </row>
    <row r="52" spans="5:19" x14ac:dyDescent="0.25">
      <c r="E52" s="115">
        <v>10</v>
      </c>
      <c r="F52" s="116">
        <v>20</v>
      </c>
      <c r="G52">
        <v>2020</v>
      </c>
      <c r="H52">
        <v>2021</v>
      </c>
      <c r="I52" s="123" t="str">
        <f t="shared" si="4"/>
        <v>202110</v>
      </c>
      <c r="J52" s="129" t="str">
        <f t="shared" si="2"/>
        <v>202020</v>
      </c>
      <c r="K52" s="130">
        <f t="shared" si="8"/>
        <v>11</v>
      </c>
      <c r="L52" s="129" t="str">
        <f t="shared" si="3"/>
        <v>05/10/21-05/23/21</v>
      </c>
      <c r="M52" s="131">
        <f t="shared" ref="M52:N67" si="9">M51+14</f>
        <v>44326</v>
      </c>
      <c r="N52" s="132">
        <f t="shared" si="9"/>
        <v>44339</v>
      </c>
      <c r="O52" s="143">
        <v>0.5</v>
      </c>
      <c r="P52" s="143">
        <v>0.5</v>
      </c>
      <c r="Q52" s="160">
        <v>5</v>
      </c>
      <c r="R52" s="134">
        <f t="shared" si="0"/>
        <v>44349</v>
      </c>
      <c r="S52" s="137">
        <v>44330</v>
      </c>
    </row>
    <row r="53" spans="5:19" x14ac:dyDescent="0.25">
      <c r="I53" s="123" t="str">
        <f t="shared" si="4"/>
        <v/>
      </c>
      <c r="J53" s="129" t="str">
        <f t="shared" si="2"/>
        <v/>
      </c>
      <c r="K53" s="141">
        <f t="shared" si="8"/>
        <v>12</v>
      </c>
      <c r="L53" s="129" t="str">
        <f t="shared" si="3"/>
        <v>05/24/21-06/06/21</v>
      </c>
      <c r="M53" s="131">
        <f t="shared" si="9"/>
        <v>44340</v>
      </c>
      <c r="N53" s="132">
        <f t="shared" si="9"/>
        <v>44353</v>
      </c>
      <c r="O53" s="142"/>
      <c r="P53" s="142"/>
      <c r="Q53" s="164"/>
      <c r="R53" s="134">
        <f t="shared" si="0"/>
        <v>44363</v>
      </c>
    </row>
    <row r="54" spans="5:19" x14ac:dyDescent="0.25">
      <c r="I54" s="123" t="str">
        <f t="shared" si="4"/>
        <v/>
      </c>
      <c r="J54" s="129" t="str">
        <f t="shared" si="2"/>
        <v/>
      </c>
      <c r="K54" s="141">
        <f t="shared" si="8"/>
        <v>13</v>
      </c>
      <c r="L54" s="129" t="str">
        <f t="shared" si="3"/>
        <v>06/07/21-06/20/21</v>
      </c>
      <c r="M54" s="131">
        <f t="shared" si="9"/>
        <v>44354</v>
      </c>
      <c r="N54" s="132">
        <f t="shared" si="9"/>
        <v>44367</v>
      </c>
      <c r="O54" s="142"/>
      <c r="P54" s="142"/>
      <c r="Q54" s="164"/>
      <c r="R54" s="134">
        <f t="shared" si="0"/>
        <v>44377</v>
      </c>
    </row>
    <row r="55" spans="5:19" x14ac:dyDescent="0.25">
      <c r="I55" s="123" t="str">
        <f t="shared" si="4"/>
        <v/>
      </c>
      <c r="J55" s="129" t="str">
        <f t="shared" si="2"/>
        <v/>
      </c>
      <c r="K55" s="141">
        <f t="shared" si="8"/>
        <v>14</v>
      </c>
      <c r="L55" s="129" t="str">
        <f t="shared" si="3"/>
        <v>06/21/21-07/04/21</v>
      </c>
      <c r="M55" s="131">
        <f t="shared" si="9"/>
        <v>44368</v>
      </c>
      <c r="N55" s="132">
        <f t="shared" si="9"/>
        <v>44381</v>
      </c>
      <c r="O55" s="142"/>
      <c r="P55" s="142"/>
      <c r="Q55" s="164"/>
      <c r="R55" s="134">
        <f t="shared" si="0"/>
        <v>44391</v>
      </c>
    </row>
    <row r="56" spans="5:19" x14ac:dyDescent="0.25">
      <c r="I56" s="123" t="str">
        <f t="shared" si="4"/>
        <v/>
      </c>
      <c r="J56" s="129" t="str">
        <f t="shared" si="2"/>
        <v/>
      </c>
      <c r="K56" s="141">
        <f t="shared" si="8"/>
        <v>15</v>
      </c>
      <c r="L56" s="129" t="str">
        <f t="shared" si="3"/>
        <v>07/05/21-07/18/21</v>
      </c>
      <c r="M56" s="131">
        <f t="shared" si="9"/>
        <v>44382</v>
      </c>
      <c r="N56" s="132">
        <f t="shared" si="9"/>
        <v>44395</v>
      </c>
      <c r="O56" s="142"/>
      <c r="P56" s="142"/>
      <c r="Q56" s="164"/>
      <c r="R56" s="134">
        <f t="shared" si="0"/>
        <v>44405</v>
      </c>
    </row>
    <row r="57" spans="5:19" x14ac:dyDescent="0.25">
      <c r="I57" s="123" t="str">
        <f t="shared" si="4"/>
        <v/>
      </c>
      <c r="J57" s="129" t="str">
        <f t="shared" si="2"/>
        <v/>
      </c>
      <c r="K57" s="141">
        <f t="shared" si="8"/>
        <v>16</v>
      </c>
      <c r="L57" s="129" t="str">
        <f t="shared" si="3"/>
        <v>07/19/21-08/01/21</v>
      </c>
      <c r="M57" s="131">
        <f t="shared" si="9"/>
        <v>44396</v>
      </c>
      <c r="N57" s="132">
        <f t="shared" si="9"/>
        <v>44409</v>
      </c>
      <c r="O57" s="142"/>
      <c r="P57" s="142"/>
      <c r="Q57" s="164"/>
      <c r="R57" s="134">
        <f t="shared" si="0"/>
        <v>44419</v>
      </c>
    </row>
    <row r="58" spans="5:19" x14ac:dyDescent="0.25">
      <c r="I58" s="123" t="str">
        <f t="shared" si="4"/>
        <v/>
      </c>
      <c r="J58" s="129" t="str">
        <f t="shared" si="2"/>
        <v/>
      </c>
      <c r="K58" s="141">
        <f t="shared" si="8"/>
        <v>17</v>
      </c>
      <c r="L58" s="129" t="str">
        <f t="shared" si="3"/>
        <v>08/02/21-08/15/21</v>
      </c>
      <c r="M58" s="131">
        <f t="shared" si="9"/>
        <v>44410</v>
      </c>
      <c r="N58" s="132">
        <f t="shared" si="9"/>
        <v>44423</v>
      </c>
      <c r="O58" s="142"/>
      <c r="P58" s="142"/>
      <c r="Q58" s="164"/>
      <c r="R58" s="134">
        <f t="shared" si="0"/>
        <v>44433</v>
      </c>
    </row>
    <row r="59" spans="5:19" x14ac:dyDescent="0.25">
      <c r="E59" s="115">
        <v>11</v>
      </c>
      <c r="F59" s="116">
        <v>1</v>
      </c>
      <c r="G59">
        <v>2021</v>
      </c>
      <c r="H59">
        <v>2021</v>
      </c>
      <c r="I59" s="123" t="str">
        <f t="shared" si="4"/>
        <v>202111</v>
      </c>
      <c r="J59" s="129" t="str">
        <f t="shared" si="2"/>
        <v>20211</v>
      </c>
      <c r="K59" s="130">
        <f t="shared" si="8"/>
        <v>18</v>
      </c>
      <c r="L59" s="129" t="str">
        <f t="shared" si="3"/>
        <v>08/16/21-08/29/21</v>
      </c>
      <c r="M59" s="131">
        <f t="shared" si="9"/>
        <v>44424</v>
      </c>
      <c r="N59" s="132">
        <f t="shared" si="9"/>
        <v>44437</v>
      </c>
      <c r="O59" s="143">
        <v>1</v>
      </c>
      <c r="P59" s="143">
        <v>1</v>
      </c>
      <c r="Q59" s="160">
        <v>10</v>
      </c>
      <c r="R59" s="134">
        <f t="shared" si="0"/>
        <v>44447</v>
      </c>
      <c r="S59" s="137">
        <v>44424</v>
      </c>
    </row>
    <row r="60" spans="5:19" x14ac:dyDescent="0.25">
      <c r="E60" s="115">
        <v>12</v>
      </c>
      <c r="F60" s="116">
        <v>2</v>
      </c>
      <c r="G60">
        <v>2021</v>
      </c>
      <c r="H60">
        <v>2021</v>
      </c>
      <c r="I60" s="123" t="str">
        <f t="shared" si="4"/>
        <v>202112</v>
      </c>
      <c r="J60" s="129" t="str">
        <f t="shared" si="2"/>
        <v>20212</v>
      </c>
      <c r="K60" s="130">
        <f t="shared" si="8"/>
        <v>19</v>
      </c>
      <c r="L60" s="129" t="str">
        <f t="shared" si="3"/>
        <v>08/30/21-09/12/21</v>
      </c>
      <c r="M60" s="131">
        <f t="shared" si="9"/>
        <v>44438</v>
      </c>
      <c r="N60" s="132">
        <f t="shared" si="9"/>
        <v>44451</v>
      </c>
      <c r="O60" s="143">
        <v>1</v>
      </c>
      <c r="P60" s="143">
        <v>1</v>
      </c>
      <c r="Q60" s="160">
        <v>10</v>
      </c>
      <c r="R60" s="134">
        <f t="shared" si="0"/>
        <v>44461</v>
      </c>
      <c r="S60" s="128">
        <v>0</v>
      </c>
    </row>
    <row r="61" spans="5:19" x14ac:dyDescent="0.25">
      <c r="E61" s="115">
        <v>13</v>
      </c>
      <c r="F61" s="116">
        <v>3</v>
      </c>
      <c r="G61">
        <v>2021</v>
      </c>
      <c r="H61">
        <v>2021</v>
      </c>
      <c r="I61" s="123" t="str">
        <f t="shared" si="4"/>
        <v>202113</v>
      </c>
      <c r="J61" s="129" t="str">
        <f t="shared" si="2"/>
        <v>20213</v>
      </c>
      <c r="K61" s="130">
        <f t="shared" si="8"/>
        <v>20</v>
      </c>
      <c r="L61" s="129" t="str">
        <f t="shared" si="3"/>
        <v>09/13/21-09/26/21</v>
      </c>
      <c r="M61" s="131">
        <f t="shared" si="9"/>
        <v>44452</v>
      </c>
      <c r="N61" s="132">
        <f t="shared" si="9"/>
        <v>44465</v>
      </c>
      <c r="O61" s="143">
        <v>1</v>
      </c>
      <c r="P61" s="143">
        <v>1</v>
      </c>
      <c r="Q61" s="160">
        <v>10</v>
      </c>
      <c r="R61" s="134">
        <f t="shared" si="0"/>
        <v>44475</v>
      </c>
      <c r="S61" s="128">
        <v>0</v>
      </c>
    </row>
    <row r="62" spans="5:19" x14ac:dyDescent="0.25">
      <c r="E62" s="115">
        <v>14</v>
      </c>
      <c r="F62" s="116">
        <v>4</v>
      </c>
      <c r="G62">
        <v>2021</v>
      </c>
      <c r="H62">
        <v>2021</v>
      </c>
      <c r="I62" s="123" t="str">
        <f t="shared" si="4"/>
        <v>202114</v>
      </c>
      <c r="J62" s="129" t="str">
        <f t="shared" si="2"/>
        <v>20214</v>
      </c>
      <c r="K62" s="130">
        <f t="shared" si="8"/>
        <v>21</v>
      </c>
      <c r="L62" s="129" t="str">
        <f t="shared" si="3"/>
        <v>09/27/21-10/10/21</v>
      </c>
      <c r="M62" s="131">
        <f t="shared" si="9"/>
        <v>44466</v>
      </c>
      <c r="N62" s="132">
        <f t="shared" si="9"/>
        <v>44479</v>
      </c>
      <c r="O62" s="143">
        <v>1</v>
      </c>
      <c r="P62" s="143">
        <v>1</v>
      </c>
      <c r="Q62" s="160">
        <v>10</v>
      </c>
      <c r="R62" s="134">
        <f t="shared" si="0"/>
        <v>44489</v>
      </c>
      <c r="S62" s="128">
        <v>0</v>
      </c>
    </row>
    <row r="63" spans="5:19" x14ac:dyDescent="0.25">
      <c r="E63" s="115">
        <v>15</v>
      </c>
      <c r="F63" s="116">
        <v>5</v>
      </c>
      <c r="G63">
        <v>2021</v>
      </c>
      <c r="H63">
        <v>2021</v>
      </c>
      <c r="I63" s="123" t="str">
        <f t="shared" si="4"/>
        <v>202115</v>
      </c>
      <c r="J63" s="129" t="str">
        <f t="shared" si="2"/>
        <v>20215</v>
      </c>
      <c r="K63" s="130">
        <f t="shared" si="8"/>
        <v>22</v>
      </c>
      <c r="L63" s="129" t="str">
        <f t="shared" si="3"/>
        <v>10/11/21-10/24/21</v>
      </c>
      <c r="M63" s="131">
        <f t="shared" si="9"/>
        <v>44480</v>
      </c>
      <c r="N63" s="132">
        <f t="shared" si="9"/>
        <v>44493</v>
      </c>
      <c r="O63" s="143">
        <v>1</v>
      </c>
      <c r="P63" s="143">
        <v>1</v>
      </c>
      <c r="Q63" s="160">
        <v>10</v>
      </c>
      <c r="R63" s="134">
        <f t="shared" si="0"/>
        <v>44503</v>
      </c>
      <c r="S63" s="128">
        <v>0</v>
      </c>
    </row>
    <row r="64" spans="5:19" x14ac:dyDescent="0.25">
      <c r="E64" s="115">
        <v>16</v>
      </c>
      <c r="F64" s="116">
        <v>6</v>
      </c>
      <c r="G64">
        <v>2021</v>
      </c>
      <c r="H64">
        <v>2021</v>
      </c>
      <c r="I64" s="123" t="str">
        <f t="shared" si="4"/>
        <v>202116</v>
      </c>
      <c r="J64" s="129" t="str">
        <f t="shared" si="2"/>
        <v>20216</v>
      </c>
      <c r="K64" s="130">
        <f t="shared" si="8"/>
        <v>23</v>
      </c>
      <c r="L64" s="129" t="str">
        <f t="shared" si="3"/>
        <v>10/25/21-11/07/21</v>
      </c>
      <c r="M64" s="131">
        <f t="shared" si="9"/>
        <v>44494</v>
      </c>
      <c r="N64" s="132">
        <f t="shared" si="9"/>
        <v>44507</v>
      </c>
      <c r="O64" s="143">
        <v>1</v>
      </c>
      <c r="P64" s="143">
        <v>1</v>
      </c>
      <c r="Q64" s="160">
        <v>10</v>
      </c>
      <c r="R64" s="134">
        <f t="shared" si="0"/>
        <v>44517</v>
      </c>
      <c r="S64" s="128">
        <v>0</v>
      </c>
    </row>
    <row r="65" spans="5:19" x14ac:dyDescent="0.25">
      <c r="E65" s="115">
        <v>17</v>
      </c>
      <c r="F65" s="116">
        <v>7</v>
      </c>
      <c r="G65">
        <v>2021</v>
      </c>
      <c r="H65">
        <v>2021</v>
      </c>
      <c r="I65" s="123" t="str">
        <f t="shared" si="4"/>
        <v>202117</v>
      </c>
      <c r="J65" s="129" t="str">
        <f t="shared" si="2"/>
        <v>20217</v>
      </c>
      <c r="K65" s="130">
        <f t="shared" si="8"/>
        <v>24</v>
      </c>
      <c r="L65" s="129" t="str">
        <f t="shared" si="3"/>
        <v>11/08/21-11/21/21</v>
      </c>
      <c r="M65" s="131">
        <f t="shared" si="9"/>
        <v>44508</v>
      </c>
      <c r="N65" s="132">
        <f t="shared" si="9"/>
        <v>44521</v>
      </c>
      <c r="O65" s="143">
        <v>1</v>
      </c>
      <c r="P65" s="143">
        <v>1</v>
      </c>
      <c r="Q65" s="160">
        <v>10</v>
      </c>
      <c r="R65" s="134">
        <f t="shared" si="0"/>
        <v>44531</v>
      </c>
      <c r="S65" s="128">
        <v>0</v>
      </c>
    </row>
    <row r="66" spans="5:19" x14ac:dyDescent="0.25">
      <c r="E66" s="115">
        <v>18</v>
      </c>
      <c r="F66" s="116">
        <v>8</v>
      </c>
      <c r="G66">
        <v>2021</v>
      </c>
      <c r="H66">
        <v>2021</v>
      </c>
      <c r="I66" s="123" t="str">
        <f t="shared" si="4"/>
        <v>202118</v>
      </c>
      <c r="J66" s="129" t="str">
        <f t="shared" si="2"/>
        <v>20218</v>
      </c>
      <c r="K66" s="130">
        <f t="shared" si="8"/>
        <v>25</v>
      </c>
      <c r="L66" s="129" t="str">
        <f t="shared" si="3"/>
        <v>11/22/21-12/05/21</v>
      </c>
      <c r="M66" s="131">
        <f t="shared" si="9"/>
        <v>44522</v>
      </c>
      <c r="N66" s="132">
        <f t="shared" si="9"/>
        <v>44535</v>
      </c>
      <c r="O66" s="143">
        <v>1</v>
      </c>
      <c r="P66" s="143">
        <v>1</v>
      </c>
      <c r="Q66" s="160">
        <v>10</v>
      </c>
      <c r="R66" s="134">
        <f t="shared" si="0"/>
        <v>44545</v>
      </c>
      <c r="S66" s="128">
        <v>0</v>
      </c>
    </row>
    <row r="67" spans="5:19" x14ac:dyDescent="0.25">
      <c r="E67" s="115">
        <v>19</v>
      </c>
      <c r="F67" s="116">
        <v>9</v>
      </c>
      <c r="G67">
        <v>2021</v>
      </c>
      <c r="H67">
        <v>2021</v>
      </c>
      <c r="I67" s="123" t="str">
        <f t="shared" si="4"/>
        <v>202119</v>
      </c>
      <c r="J67" s="129" t="str">
        <f t="shared" si="2"/>
        <v>20219</v>
      </c>
      <c r="K67" s="130">
        <f t="shared" si="8"/>
        <v>26</v>
      </c>
      <c r="L67" s="129" t="str">
        <f t="shared" si="3"/>
        <v>12/06/21-12/19/21</v>
      </c>
      <c r="M67" s="131">
        <f t="shared" si="9"/>
        <v>44536</v>
      </c>
      <c r="N67" s="132">
        <f t="shared" si="9"/>
        <v>44549</v>
      </c>
      <c r="O67" s="143">
        <v>1</v>
      </c>
      <c r="P67" s="143">
        <v>1</v>
      </c>
      <c r="Q67" s="160">
        <v>10</v>
      </c>
      <c r="R67" s="134">
        <f t="shared" ref="R67:R130" si="10">N67+10</f>
        <v>44559</v>
      </c>
      <c r="S67" s="128">
        <v>0</v>
      </c>
    </row>
    <row r="68" spans="5:19" x14ac:dyDescent="0.25">
      <c r="E68" s="115">
        <v>20</v>
      </c>
      <c r="F68" s="116">
        <v>10</v>
      </c>
      <c r="G68">
        <v>2021</v>
      </c>
      <c r="H68">
        <v>2021</v>
      </c>
      <c r="I68" s="123" t="str">
        <f t="shared" si="4"/>
        <v>202120</v>
      </c>
      <c r="J68" s="129" t="str">
        <f t="shared" si="2"/>
        <v>202110</v>
      </c>
      <c r="K68" s="130" t="s">
        <v>45</v>
      </c>
      <c r="L68" s="129" t="str">
        <f t="shared" si="3"/>
        <v>12/20/21-01/02/22</v>
      </c>
      <c r="M68" s="131">
        <f t="shared" ref="M68:N83" si="11">M67+14</f>
        <v>44550</v>
      </c>
      <c r="N68" s="132">
        <f t="shared" si="11"/>
        <v>44563</v>
      </c>
      <c r="O68" s="143">
        <v>0.5</v>
      </c>
      <c r="P68" s="143">
        <v>0.5</v>
      </c>
      <c r="Q68" s="160">
        <v>5</v>
      </c>
      <c r="R68" s="134">
        <f t="shared" si="10"/>
        <v>44573</v>
      </c>
      <c r="S68" s="137">
        <v>44554</v>
      </c>
    </row>
    <row r="69" spans="5:19" x14ac:dyDescent="0.25">
      <c r="E69" s="115">
        <v>1</v>
      </c>
      <c r="F69" s="116">
        <v>11</v>
      </c>
      <c r="G69">
        <v>2021</v>
      </c>
      <c r="H69">
        <v>2022</v>
      </c>
      <c r="I69" s="123" t="str">
        <f t="shared" si="4"/>
        <v>20221</v>
      </c>
      <c r="J69" s="129" t="str">
        <f t="shared" si="2"/>
        <v>202111</v>
      </c>
      <c r="K69" s="130" t="s">
        <v>43</v>
      </c>
      <c r="L69" s="129" t="str">
        <f t="shared" si="3"/>
        <v>01/03/22-01/16/22</v>
      </c>
      <c r="M69" s="131">
        <f t="shared" si="11"/>
        <v>44564</v>
      </c>
      <c r="N69" s="132">
        <f t="shared" si="11"/>
        <v>44577</v>
      </c>
      <c r="O69" s="143">
        <v>1</v>
      </c>
      <c r="P69" s="143">
        <v>1</v>
      </c>
      <c r="Q69" s="160">
        <v>10</v>
      </c>
      <c r="R69" s="134">
        <f t="shared" si="10"/>
        <v>44587</v>
      </c>
      <c r="S69" s="137">
        <v>44564</v>
      </c>
    </row>
    <row r="70" spans="5:19" x14ac:dyDescent="0.25">
      <c r="E70" s="115">
        <v>2</v>
      </c>
      <c r="F70" s="116">
        <v>12</v>
      </c>
      <c r="G70">
        <v>2021</v>
      </c>
      <c r="H70">
        <v>2022</v>
      </c>
      <c r="I70" s="123" t="str">
        <f t="shared" si="4"/>
        <v>20222</v>
      </c>
      <c r="J70" s="129" t="str">
        <f t="shared" si="2"/>
        <v>202112</v>
      </c>
      <c r="K70" s="130" t="s">
        <v>42</v>
      </c>
      <c r="L70" s="129" t="str">
        <f t="shared" si="3"/>
        <v>01/17/22-01/30/22</v>
      </c>
      <c r="M70" s="131">
        <f t="shared" si="11"/>
        <v>44578</v>
      </c>
      <c r="N70" s="132">
        <f t="shared" si="11"/>
        <v>44591</v>
      </c>
      <c r="O70" s="143">
        <v>1</v>
      </c>
      <c r="P70" s="143">
        <v>1</v>
      </c>
      <c r="Q70" s="160">
        <v>10</v>
      </c>
      <c r="R70" s="134">
        <f t="shared" si="10"/>
        <v>44601</v>
      </c>
      <c r="S70" s="128">
        <v>0</v>
      </c>
    </row>
    <row r="71" spans="5:19" x14ac:dyDescent="0.25">
      <c r="E71" s="115">
        <v>3</v>
      </c>
      <c r="F71" s="116">
        <v>13</v>
      </c>
      <c r="G71">
        <v>2021</v>
      </c>
      <c r="H71">
        <v>2022</v>
      </c>
      <c r="I71" s="123" t="str">
        <f t="shared" si="4"/>
        <v>20223</v>
      </c>
      <c r="J71" s="129" t="str">
        <f t="shared" ref="J71:J134" si="12">G71&amp;F71</f>
        <v>202113</v>
      </c>
      <c r="K71" s="130" t="s">
        <v>41</v>
      </c>
      <c r="L71" s="129" t="str">
        <f t="shared" ref="L71:L134" si="13">TEXT(M71,"mm/dd/yy") &amp;"-"&amp;TEXT(N71,"mm/dd/yy")</f>
        <v>01/31/22-02/13/22</v>
      </c>
      <c r="M71" s="131">
        <f t="shared" si="11"/>
        <v>44592</v>
      </c>
      <c r="N71" s="132">
        <f t="shared" si="11"/>
        <v>44605</v>
      </c>
      <c r="O71" s="143">
        <v>1</v>
      </c>
      <c r="P71" s="143">
        <v>1</v>
      </c>
      <c r="Q71" s="160">
        <v>10</v>
      </c>
      <c r="R71" s="134">
        <f t="shared" si="10"/>
        <v>44615</v>
      </c>
      <c r="S71" s="128">
        <v>0</v>
      </c>
    </row>
    <row r="72" spans="5:19" x14ac:dyDescent="0.25">
      <c r="E72" s="115">
        <v>4</v>
      </c>
      <c r="F72" s="116">
        <v>14</v>
      </c>
      <c r="G72">
        <v>2021</v>
      </c>
      <c r="H72">
        <v>2022</v>
      </c>
      <c r="I72" s="123" t="str">
        <f t="shared" si="4"/>
        <v>20224</v>
      </c>
      <c r="J72" s="129" t="str">
        <f t="shared" si="12"/>
        <v>202114</v>
      </c>
      <c r="K72" s="130" t="s">
        <v>40</v>
      </c>
      <c r="L72" s="129" t="str">
        <f t="shared" si="13"/>
        <v>02/14/22-02/27/22</v>
      </c>
      <c r="M72" s="131">
        <f t="shared" si="11"/>
        <v>44606</v>
      </c>
      <c r="N72" s="132">
        <f t="shared" si="11"/>
        <v>44619</v>
      </c>
      <c r="O72" s="143">
        <v>1</v>
      </c>
      <c r="P72" s="143">
        <v>1</v>
      </c>
      <c r="Q72" s="160">
        <v>10</v>
      </c>
      <c r="R72" s="134">
        <f t="shared" si="10"/>
        <v>44629</v>
      </c>
      <c r="S72" s="128">
        <v>0</v>
      </c>
    </row>
    <row r="73" spans="5:19" x14ac:dyDescent="0.25">
      <c r="E73" s="115">
        <v>5</v>
      </c>
      <c r="F73" s="116">
        <v>15</v>
      </c>
      <c r="G73">
        <v>2021</v>
      </c>
      <c r="H73">
        <v>2022</v>
      </c>
      <c r="I73" s="123" t="str">
        <f t="shared" si="4"/>
        <v>20225</v>
      </c>
      <c r="J73" s="129" t="str">
        <f t="shared" si="12"/>
        <v>202115</v>
      </c>
      <c r="K73" s="130" t="s">
        <v>39</v>
      </c>
      <c r="L73" s="129" t="str">
        <f t="shared" si="13"/>
        <v>02/28/22-03/13/22</v>
      </c>
      <c r="M73" s="131">
        <f t="shared" si="11"/>
        <v>44620</v>
      </c>
      <c r="N73" s="132">
        <f t="shared" si="11"/>
        <v>44633</v>
      </c>
      <c r="O73" s="143">
        <v>1</v>
      </c>
      <c r="P73" s="143">
        <v>1</v>
      </c>
      <c r="Q73" s="160">
        <v>10</v>
      </c>
      <c r="R73" s="134">
        <f t="shared" si="10"/>
        <v>44643</v>
      </c>
      <c r="S73" s="128">
        <v>0</v>
      </c>
    </row>
    <row r="74" spans="5:19" x14ac:dyDescent="0.25">
      <c r="E74" s="115">
        <v>6</v>
      </c>
      <c r="F74" s="116">
        <v>16</v>
      </c>
      <c r="G74">
        <v>2021</v>
      </c>
      <c r="H74">
        <v>2022</v>
      </c>
      <c r="I74" s="123" t="str">
        <f t="shared" si="4"/>
        <v>20226</v>
      </c>
      <c r="J74" s="129" t="str">
        <f t="shared" si="12"/>
        <v>202116</v>
      </c>
      <c r="K74" s="130" t="s">
        <v>38</v>
      </c>
      <c r="L74" s="129" t="str">
        <f t="shared" si="13"/>
        <v>03/14/22-03/27/22</v>
      </c>
      <c r="M74" s="131">
        <f t="shared" si="11"/>
        <v>44634</v>
      </c>
      <c r="N74" s="132">
        <f t="shared" si="11"/>
        <v>44647</v>
      </c>
      <c r="O74" s="143">
        <v>1</v>
      </c>
      <c r="P74" s="143">
        <v>1</v>
      </c>
      <c r="Q74" s="160">
        <v>10</v>
      </c>
      <c r="R74" s="134">
        <f t="shared" si="10"/>
        <v>44657</v>
      </c>
      <c r="S74" s="128">
        <v>0</v>
      </c>
    </row>
    <row r="75" spans="5:19" x14ac:dyDescent="0.25">
      <c r="E75" s="115">
        <v>7</v>
      </c>
      <c r="F75" s="116">
        <v>17</v>
      </c>
      <c r="G75">
        <v>2021</v>
      </c>
      <c r="H75">
        <v>2022</v>
      </c>
      <c r="I75" s="123" t="str">
        <f t="shared" si="4"/>
        <v>20227</v>
      </c>
      <c r="J75" s="129" t="str">
        <f t="shared" si="12"/>
        <v>202117</v>
      </c>
      <c r="K75" s="130" t="s">
        <v>37</v>
      </c>
      <c r="L75" s="129" t="str">
        <f t="shared" si="13"/>
        <v>03/28/22-04/10/22</v>
      </c>
      <c r="M75" s="131">
        <f t="shared" si="11"/>
        <v>44648</v>
      </c>
      <c r="N75" s="132">
        <f t="shared" si="11"/>
        <v>44661</v>
      </c>
      <c r="O75" s="143">
        <v>1</v>
      </c>
      <c r="P75" s="143">
        <v>1</v>
      </c>
      <c r="Q75" s="160">
        <v>10</v>
      </c>
      <c r="R75" s="134">
        <f t="shared" si="10"/>
        <v>44671</v>
      </c>
      <c r="S75" s="128">
        <v>0</v>
      </c>
    </row>
    <row r="76" spans="5:19" x14ac:dyDescent="0.25">
      <c r="E76" s="115">
        <v>8</v>
      </c>
      <c r="F76" s="116">
        <v>18</v>
      </c>
      <c r="G76">
        <v>2021</v>
      </c>
      <c r="H76">
        <v>2022</v>
      </c>
      <c r="I76" s="123" t="str">
        <f t="shared" si="4"/>
        <v>20228</v>
      </c>
      <c r="J76" s="129" t="str">
        <f t="shared" si="12"/>
        <v>202118</v>
      </c>
      <c r="K76" s="130" t="s">
        <v>36</v>
      </c>
      <c r="L76" s="129" t="str">
        <f t="shared" si="13"/>
        <v>04/11/22-04/24/22</v>
      </c>
      <c r="M76" s="131">
        <f t="shared" si="11"/>
        <v>44662</v>
      </c>
      <c r="N76" s="132">
        <f t="shared" si="11"/>
        <v>44675</v>
      </c>
      <c r="O76" s="143">
        <v>1</v>
      </c>
      <c r="P76" s="143">
        <v>1</v>
      </c>
      <c r="Q76" s="160">
        <v>10</v>
      </c>
      <c r="R76" s="134">
        <f t="shared" si="10"/>
        <v>44685</v>
      </c>
      <c r="S76" s="128">
        <v>0</v>
      </c>
    </row>
    <row r="77" spans="5:19" x14ac:dyDescent="0.25">
      <c r="E77" s="115">
        <v>9</v>
      </c>
      <c r="F77" s="116">
        <v>19</v>
      </c>
      <c r="G77">
        <v>2021</v>
      </c>
      <c r="H77">
        <v>2022</v>
      </c>
      <c r="I77" s="123" t="str">
        <f t="shared" si="4"/>
        <v>20229</v>
      </c>
      <c r="J77" s="129" t="str">
        <f t="shared" si="12"/>
        <v>202119</v>
      </c>
      <c r="K77" s="130">
        <f t="shared" ref="K77:K93" si="14">+K76+1</f>
        <v>10</v>
      </c>
      <c r="L77" s="129" t="str">
        <f t="shared" si="13"/>
        <v>04/25/22-05/08/22</v>
      </c>
      <c r="M77" s="131">
        <f t="shared" si="11"/>
        <v>44676</v>
      </c>
      <c r="N77" s="132">
        <f t="shared" si="11"/>
        <v>44689</v>
      </c>
      <c r="O77" s="143">
        <v>1</v>
      </c>
      <c r="P77" s="143">
        <v>1</v>
      </c>
      <c r="Q77" s="160">
        <v>10</v>
      </c>
      <c r="R77" s="134">
        <f t="shared" si="10"/>
        <v>44699</v>
      </c>
      <c r="S77" s="128">
        <v>0</v>
      </c>
    </row>
    <row r="78" spans="5:19" x14ac:dyDescent="0.25">
      <c r="E78" s="115">
        <v>10</v>
      </c>
      <c r="F78" s="116">
        <v>20</v>
      </c>
      <c r="G78">
        <v>2021</v>
      </c>
      <c r="H78">
        <v>2022</v>
      </c>
      <c r="I78" s="123" t="str">
        <f t="shared" si="4"/>
        <v>202210</v>
      </c>
      <c r="J78" s="129" t="str">
        <f t="shared" si="12"/>
        <v>202120</v>
      </c>
      <c r="K78" s="130">
        <f t="shared" si="14"/>
        <v>11</v>
      </c>
      <c r="L78" s="129" t="str">
        <f t="shared" si="13"/>
        <v>05/09/22-05/22/22</v>
      </c>
      <c r="M78" s="131">
        <f t="shared" si="11"/>
        <v>44690</v>
      </c>
      <c r="N78" s="132">
        <f t="shared" si="11"/>
        <v>44703</v>
      </c>
      <c r="O78" s="143">
        <v>0.5</v>
      </c>
      <c r="P78" s="143">
        <v>0.5</v>
      </c>
      <c r="Q78" s="160">
        <v>5</v>
      </c>
      <c r="R78" s="134">
        <f t="shared" si="10"/>
        <v>44713</v>
      </c>
      <c r="S78" s="137">
        <v>44694</v>
      </c>
    </row>
    <row r="79" spans="5:19" x14ac:dyDescent="0.25">
      <c r="I79" s="123" t="str">
        <f t="shared" si="4"/>
        <v/>
      </c>
      <c r="J79" s="129" t="str">
        <f t="shared" si="12"/>
        <v/>
      </c>
      <c r="K79" s="141">
        <f t="shared" si="14"/>
        <v>12</v>
      </c>
      <c r="L79" s="129" t="str">
        <f t="shared" si="13"/>
        <v>05/23/22-06/05/22</v>
      </c>
      <c r="M79" s="131">
        <f t="shared" si="11"/>
        <v>44704</v>
      </c>
      <c r="N79" s="132">
        <f t="shared" si="11"/>
        <v>44717</v>
      </c>
      <c r="O79" s="142"/>
      <c r="P79" s="142"/>
      <c r="Q79" s="164"/>
      <c r="R79" s="134">
        <f t="shared" si="10"/>
        <v>44727</v>
      </c>
    </row>
    <row r="80" spans="5:19" x14ac:dyDescent="0.25">
      <c r="I80" s="123" t="str">
        <f t="shared" si="4"/>
        <v/>
      </c>
      <c r="J80" s="129" t="str">
        <f t="shared" si="12"/>
        <v/>
      </c>
      <c r="K80" s="141">
        <f t="shared" si="14"/>
        <v>13</v>
      </c>
      <c r="L80" s="129" t="str">
        <f t="shared" si="13"/>
        <v>06/06/22-06/19/22</v>
      </c>
      <c r="M80" s="131">
        <f t="shared" si="11"/>
        <v>44718</v>
      </c>
      <c r="N80" s="132">
        <f t="shared" si="11"/>
        <v>44731</v>
      </c>
      <c r="O80" s="142"/>
      <c r="P80" s="142"/>
      <c r="Q80" s="164"/>
      <c r="R80" s="134">
        <f t="shared" si="10"/>
        <v>44741</v>
      </c>
    </row>
    <row r="81" spans="5:19" x14ac:dyDescent="0.25">
      <c r="I81" s="123" t="str">
        <f t="shared" ref="I81:I144" si="15">H81&amp;E81</f>
        <v/>
      </c>
      <c r="J81" s="129" t="str">
        <f t="shared" si="12"/>
        <v/>
      </c>
      <c r="K81" s="141">
        <f t="shared" si="14"/>
        <v>14</v>
      </c>
      <c r="L81" s="129" t="str">
        <f t="shared" si="13"/>
        <v>06/20/22-07/03/22</v>
      </c>
      <c r="M81" s="131">
        <f t="shared" si="11"/>
        <v>44732</v>
      </c>
      <c r="N81" s="132">
        <f t="shared" si="11"/>
        <v>44745</v>
      </c>
      <c r="O81" s="142"/>
      <c r="P81" s="142"/>
      <c r="Q81" s="164"/>
      <c r="R81" s="134">
        <f t="shared" si="10"/>
        <v>44755</v>
      </c>
    </row>
    <row r="82" spans="5:19" x14ac:dyDescent="0.25">
      <c r="I82" s="123" t="str">
        <f t="shared" si="15"/>
        <v/>
      </c>
      <c r="J82" s="129" t="str">
        <f t="shared" si="12"/>
        <v/>
      </c>
      <c r="K82" s="141">
        <f t="shared" si="14"/>
        <v>15</v>
      </c>
      <c r="L82" s="129" t="str">
        <f t="shared" si="13"/>
        <v>07/04/22-07/17/22</v>
      </c>
      <c r="M82" s="131">
        <f t="shared" si="11"/>
        <v>44746</v>
      </c>
      <c r="N82" s="132">
        <f t="shared" si="11"/>
        <v>44759</v>
      </c>
      <c r="O82" s="142"/>
      <c r="P82" s="142"/>
      <c r="Q82" s="164"/>
      <c r="R82" s="134">
        <f t="shared" si="10"/>
        <v>44769</v>
      </c>
    </row>
    <row r="83" spans="5:19" x14ac:dyDescent="0.25">
      <c r="I83" s="123" t="str">
        <f t="shared" si="15"/>
        <v/>
      </c>
      <c r="J83" s="129" t="str">
        <f t="shared" si="12"/>
        <v/>
      </c>
      <c r="K83" s="141">
        <f t="shared" si="14"/>
        <v>16</v>
      </c>
      <c r="L83" s="129" t="str">
        <f t="shared" si="13"/>
        <v>07/18/22-07/31/22</v>
      </c>
      <c r="M83" s="131">
        <f t="shared" si="11"/>
        <v>44760</v>
      </c>
      <c r="N83" s="132">
        <f t="shared" si="11"/>
        <v>44773</v>
      </c>
      <c r="O83" s="142"/>
      <c r="P83" s="142"/>
      <c r="Q83" s="164"/>
      <c r="R83" s="134">
        <f t="shared" si="10"/>
        <v>44783</v>
      </c>
    </row>
    <row r="84" spans="5:19" x14ac:dyDescent="0.25">
      <c r="I84" s="123" t="str">
        <f t="shared" si="15"/>
        <v/>
      </c>
      <c r="J84" s="129" t="str">
        <f t="shared" si="12"/>
        <v/>
      </c>
      <c r="K84" s="141">
        <f t="shared" si="14"/>
        <v>17</v>
      </c>
      <c r="L84" s="129" t="str">
        <f t="shared" si="13"/>
        <v>08/01/22-08/14/22</v>
      </c>
      <c r="M84" s="131">
        <f t="shared" ref="M84:N99" si="16">M83+14</f>
        <v>44774</v>
      </c>
      <c r="N84" s="132">
        <f t="shared" si="16"/>
        <v>44787</v>
      </c>
      <c r="O84" s="142"/>
      <c r="P84" s="142"/>
      <c r="Q84" s="164"/>
      <c r="R84" s="134">
        <f t="shared" si="10"/>
        <v>44797</v>
      </c>
    </row>
    <row r="85" spans="5:19" x14ac:dyDescent="0.25">
      <c r="E85" s="115">
        <v>11</v>
      </c>
      <c r="F85" s="116">
        <v>1</v>
      </c>
      <c r="G85">
        <v>2022</v>
      </c>
      <c r="H85">
        <v>2022</v>
      </c>
      <c r="I85" s="123" t="str">
        <f t="shared" si="15"/>
        <v>202211</v>
      </c>
      <c r="J85" s="129" t="str">
        <f t="shared" si="12"/>
        <v>20221</v>
      </c>
      <c r="K85" s="130">
        <f t="shared" si="14"/>
        <v>18</v>
      </c>
      <c r="L85" s="129" t="str">
        <f t="shared" si="13"/>
        <v>08/15/22-08/28/22</v>
      </c>
      <c r="M85" s="131">
        <f t="shared" si="16"/>
        <v>44788</v>
      </c>
      <c r="N85" s="132">
        <f t="shared" si="16"/>
        <v>44801</v>
      </c>
      <c r="O85" s="143">
        <v>1</v>
      </c>
      <c r="P85" s="143">
        <v>1</v>
      </c>
      <c r="Q85" s="160">
        <v>10</v>
      </c>
      <c r="R85" s="134">
        <f t="shared" si="10"/>
        <v>44811</v>
      </c>
      <c r="S85" s="137">
        <v>44788</v>
      </c>
    </row>
    <row r="86" spans="5:19" x14ac:dyDescent="0.25">
      <c r="E86" s="115">
        <v>12</v>
      </c>
      <c r="F86" s="116">
        <v>2</v>
      </c>
      <c r="G86">
        <v>2022</v>
      </c>
      <c r="H86">
        <v>2022</v>
      </c>
      <c r="I86" s="123" t="str">
        <f t="shared" si="15"/>
        <v>202212</v>
      </c>
      <c r="J86" s="129" t="str">
        <f t="shared" si="12"/>
        <v>20222</v>
      </c>
      <c r="K86" s="130">
        <f t="shared" si="14"/>
        <v>19</v>
      </c>
      <c r="L86" s="129" t="str">
        <f t="shared" si="13"/>
        <v>08/29/22-09/11/22</v>
      </c>
      <c r="M86" s="131">
        <f t="shared" si="16"/>
        <v>44802</v>
      </c>
      <c r="N86" s="132">
        <f t="shared" si="16"/>
        <v>44815</v>
      </c>
      <c r="O86" s="143">
        <v>1</v>
      </c>
      <c r="P86" s="143">
        <v>1</v>
      </c>
      <c r="Q86" s="160">
        <v>10</v>
      </c>
      <c r="R86" s="134">
        <f t="shared" si="10"/>
        <v>44825</v>
      </c>
      <c r="S86" s="128">
        <v>0</v>
      </c>
    </row>
    <row r="87" spans="5:19" x14ac:dyDescent="0.25">
      <c r="E87" s="115">
        <v>13</v>
      </c>
      <c r="F87" s="116">
        <v>3</v>
      </c>
      <c r="G87">
        <v>2022</v>
      </c>
      <c r="H87">
        <v>2022</v>
      </c>
      <c r="I87" s="123" t="str">
        <f t="shared" si="15"/>
        <v>202213</v>
      </c>
      <c r="J87" s="129" t="str">
        <f t="shared" si="12"/>
        <v>20223</v>
      </c>
      <c r="K87" s="130">
        <f t="shared" si="14"/>
        <v>20</v>
      </c>
      <c r="L87" s="129" t="str">
        <f t="shared" si="13"/>
        <v>09/12/22-09/25/22</v>
      </c>
      <c r="M87" s="131">
        <f t="shared" si="16"/>
        <v>44816</v>
      </c>
      <c r="N87" s="132">
        <f t="shared" si="16"/>
        <v>44829</v>
      </c>
      <c r="O87" s="143">
        <v>1</v>
      </c>
      <c r="P87" s="143">
        <v>1</v>
      </c>
      <c r="Q87" s="160">
        <v>10</v>
      </c>
      <c r="R87" s="134">
        <f t="shared" si="10"/>
        <v>44839</v>
      </c>
      <c r="S87" s="128">
        <v>0</v>
      </c>
    </row>
    <row r="88" spans="5:19" x14ac:dyDescent="0.25">
      <c r="E88" s="115">
        <v>14</v>
      </c>
      <c r="F88" s="116">
        <v>4</v>
      </c>
      <c r="G88">
        <v>2022</v>
      </c>
      <c r="H88">
        <v>2022</v>
      </c>
      <c r="I88" s="123" t="str">
        <f t="shared" si="15"/>
        <v>202214</v>
      </c>
      <c r="J88" s="129" t="str">
        <f t="shared" si="12"/>
        <v>20224</v>
      </c>
      <c r="K88" s="130">
        <f t="shared" si="14"/>
        <v>21</v>
      </c>
      <c r="L88" s="129" t="str">
        <f t="shared" si="13"/>
        <v>09/26/22-10/09/22</v>
      </c>
      <c r="M88" s="131">
        <f t="shared" si="16"/>
        <v>44830</v>
      </c>
      <c r="N88" s="132">
        <f t="shared" si="16"/>
        <v>44843</v>
      </c>
      <c r="O88" s="143">
        <v>1</v>
      </c>
      <c r="P88" s="143">
        <v>1</v>
      </c>
      <c r="Q88" s="160">
        <v>10</v>
      </c>
      <c r="R88" s="134">
        <f t="shared" si="10"/>
        <v>44853</v>
      </c>
      <c r="S88" s="128">
        <v>0</v>
      </c>
    </row>
    <row r="89" spans="5:19" x14ac:dyDescent="0.25">
      <c r="E89" s="115">
        <v>15</v>
      </c>
      <c r="F89" s="116">
        <v>5</v>
      </c>
      <c r="G89">
        <v>2022</v>
      </c>
      <c r="H89">
        <v>2022</v>
      </c>
      <c r="I89" s="123" t="str">
        <f t="shared" si="15"/>
        <v>202215</v>
      </c>
      <c r="J89" s="129" t="str">
        <f t="shared" si="12"/>
        <v>20225</v>
      </c>
      <c r="K89" s="130">
        <f t="shared" si="14"/>
        <v>22</v>
      </c>
      <c r="L89" s="129" t="str">
        <f t="shared" si="13"/>
        <v>10/10/22-10/23/22</v>
      </c>
      <c r="M89" s="131">
        <f t="shared" si="16"/>
        <v>44844</v>
      </c>
      <c r="N89" s="132">
        <f t="shared" si="16"/>
        <v>44857</v>
      </c>
      <c r="O89" s="143">
        <v>1</v>
      </c>
      <c r="P89" s="143">
        <v>1</v>
      </c>
      <c r="Q89" s="160">
        <v>10</v>
      </c>
      <c r="R89" s="134">
        <f t="shared" si="10"/>
        <v>44867</v>
      </c>
      <c r="S89" s="128">
        <v>0</v>
      </c>
    </row>
    <row r="90" spans="5:19" x14ac:dyDescent="0.25">
      <c r="E90" s="115">
        <v>16</v>
      </c>
      <c r="F90" s="116">
        <v>6</v>
      </c>
      <c r="G90">
        <v>2022</v>
      </c>
      <c r="H90">
        <v>2022</v>
      </c>
      <c r="I90" s="123" t="str">
        <f t="shared" si="15"/>
        <v>202216</v>
      </c>
      <c r="J90" s="129" t="str">
        <f t="shared" si="12"/>
        <v>20226</v>
      </c>
      <c r="K90" s="130">
        <f t="shared" si="14"/>
        <v>23</v>
      </c>
      <c r="L90" s="129" t="str">
        <f t="shared" si="13"/>
        <v>10/24/22-11/06/22</v>
      </c>
      <c r="M90" s="131">
        <f t="shared" si="16"/>
        <v>44858</v>
      </c>
      <c r="N90" s="132">
        <f t="shared" si="16"/>
        <v>44871</v>
      </c>
      <c r="O90" s="143">
        <v>1</v>
      </c>
      <c r="P90" s="143">
        <v>1</v>
      </c>
      <c r="Q90" s="160">
        <v>10</v>
      </c>
      <c r="R90" s="134">
        <f t="shared" si="10"/>
        <v>44881</v>
      </c>
      <c r="S90" s="128">
        <v>0</v>
      </c>
    </row>
    <row r="91" spans="5:19" x14ac:dyDescent="0.25">
      <c r="E91" s="115">
        <v>17</v>
      </c>
      <c r="F91" s="116">
        <v>7</v>
      </c>
      <c r="G91">
        <v>2022</v>
      </c>
      <c r="H91">
        <v>2022</v>
      </c>
      <c r="I91" s="123" t="str">
        <f t="shared" si="15"/>
        <v>202217</v>
      </c>
      <c r="J91" s="129" t="str">
        <f t="shared" si="12"/>
        <v>20227</v>
      </c>
      <c r="K91" s="130">
        <f t="shared" si="14"/>
        <v>24</v>
      </c>
      <c r="L91" s="129" t="str">
        <f t="shared" si="13"/>
        <v>11/07/22-11/20/22</v>
      </c>
      <c r="M91" s="131">
        <f t="shared" si="16"/>
        <v>44872</v>
      </c>
      <c r="N91" s="132">
        <f t="shared" si="16"/>
        <v>44885</v>
      </c>
      <c r="O91" s="143">
        <v>1</v>
      </c>
      <c r="P91" s="143">
        <v>1</v>
      </c>
      <c r="Q91" s="160">
        <v>10</v>
      </c>
      <c r="R91" s="134">
        <f t="shared" si="10"/>
        <v>44895</v>
      </c>
      <c r="S91" s="128">
        <v>0</v>
      </c>
    </row>
    <row r="92" spans="5:19" x14ac:dyDescent="0.25">
      <c r="E92" s="115">
        <v>18</v>
      </c>
      <c r="F92" s="116">
        <v>8</v>
      </c>
      <c r="G92">
        <v>2022</v>
      </c>
      <c r="H92">
        <v>2022</v>
      </c>
      <c r="I92" s="123" t="str">
        <f t="shared" si="15"/>
        <v>202218</v>
      </c>
      <c r="J92" s="129" t="str">
        <f t="shared" si="12"/>
        <v>20228</v>
      </c>
      <c r="K92" s="130">
        <f t="shared" si="14"/>
        <v>25</v>
      </c>
      <c r="L92" s="129" t="str">
        <f t="shared" si="13"/>
        <v>11/21/22-12/04/22</v>
      </c>
      <c r="M92" s="131">
        <f t="shared" si="16"/>
        <v>44886</v>
      </c>
      <c r="N92" s="132">
        <f t="shared" si="16"/>
        <v>44899</v>
      </c>
      <c r="O92" s="143">
        <v>1</v>
      </c>
      <c r="P92" s="143">
        <v>1</v>
      </c>
      <c r="Q92" s="160">
        <v>10</v>
      </c>
      <c r="R92" s="134">
        <f t="shared" si="10"/>
        <v>44909</v>
      </c>
      <c r="S92" s="179">
        <v>0</v>
      </c>
    </row>
    <row r="93" spans="5:19" x14ac:dyDescent="0.25">
      <c r="E93" s="115">
        <v>19</v>
      </c>
      <c r="F93" s="116">
        <v>9</v>
      </c>
      <c r="G93">
        <v>2022</v>
      </c>
      <c r="H93">
        <v>2022</v>
      </c>
      <c r="I93" s="123" t="str">
        <f t="shared" si="15"/>
        <v>202219</v>
      </c>
      <c r="J93" s="129" t="str">
        <f t="shared" si="12"/>
        <v>20229</v>
      </c>
      <c r="K93" s="130">
        <f t="shared" si="14"/>
        <v>26</v>
      </c>
      <c r="L93" s="129" t="str">
        <f t="shared" si="13"/>
        <v>12/05/22-12/18/22</v>
      </c>
      <c r="M93" s="131">
        <f t="shared" si="16"/>
        <v>44900</v>
      </c>
      <c r="N93" s="132">
        <f t="shared" si="16"/>
        <v>44913</v>
      </c>
      <c r="O93" s="143">
        <v>1</v>
      </c>
      <c r="P93" s="143">
        <v>1</v>
      </c>
      <c r="Q93" s="160">
        <v>10</v>
      </c>
      <c r="R93" s="134">
        <f t="shared" si="10"/>
        <v>44923</v>
      </c>
      <c r="S93" s="139">
        <v>0</v>
      </c>
    </row>
    <row r="94" spans="5:19" x14ac:dyDescent="0.25">
      <c r="E94" s="115">
        <v>20</v>
      </c>
      <c r="F94" s="116">
        <v>10</v>
      </c>
      <c r="G94">
        <v>2022</v>
      </c>
      <c r="H94">
        <v>2022</v>
      </c>
      <c r="I94" s="123" t="str">
        <f t="shared" si="15"/>
        <v>202220</v>
      </c>
      <c r="J94" s="129" t="str">
        <f t="shared" si="12"/>
        <v>202210</v>
      </c>
      <c r="K94" s="130" t="s">
        <v>45</v>
      </c>
      <c r="L94" s="129" t="str">
        <f t="shared" si="13"/>
        <v>12/19/22-01/01/23</v>
      </c>
      <c r="M94" s="131">
        <f t="shared" si="16"/>
        <v>44914</v>
      </c>
      <c r="N94" s="132">
        <f t="shared" si="16"/>
        <v>44927</v>
      </c>
      <c r="O94" s="143">
        <v>0.5</v>
      </c>
      <c r="P94" s="143">
        <v>0.5</v>
      </c>
      <c r="Q94" s="160">
        <v>5</v>
      </c>
      <c r="R94" s="134">
        <f t="shared" si="10"/>
        <v>44937</v>
      </c>
      <c r="S94" s="137">
        <v>44918</v>
      </c>
    </row>
    <row r="95" spans="5:19" x14ac:dyDescent="0.25">
      <c r="E95" s="115">
        <v>1</v>
      </c>
      <c r="F95" s="116">
        <v>11</v>
      </c>
      <c r="G95">
        <v>2022</v>
      </c>
      <c r="H95">
        <v>2023</v>
      </c>
      <c r="I95" s="123" t="str">
        <f t="shared" si="15"/>
        <v>20231</v>
      </c>
      <c r="J95" s="129" t="str">
        <f t="shared" si="12"/>
        <v>202211</v>
      </c>
      <c r="K95" s="130" t="s">
        <v>43</v>
      </c>
      <c r="L95" s="129" t="str">
        <f t="shared" si="13"/>
        <v>01/02/23-01/15/23</v>
      </c>
      <c r="M95" s="131">
        <f t="shared" si="16"/>
        <v>44928</v>
      </c>
      <c r="N95" s="132">
        <f t="shared" si="16"/>
        <v>44941</v>
      </c>
      <c r="O95" s="143">
        <v>1</v>
      </c>
      <c r="P95" s="143">
        <v>1</v>
      </c>
      <c r="Q95" s="160">
        <v>10</v>
      </c>
      <c r="R95" s="134">
        <f t="shared" si="10"/>
        <v>44951</v>
      </c>
      <c r="S95" s="137">
        <v>44928</v>
      </c>
    </row>
    <row r="96" spans="5:19" x14ac:dyDescent="0.25">
      <c r="E96" s="115">
        <v>2</v>
      </c>
      <c r="F96" s="116">
        <v>12</v>
      </c>
      <c r="G96">
        <v>2022</v>
      </c>
      <c r="H96">
        <v>2023</v>
      </c>
      <c r="I96" s="123" t="str">
        <f t="shared" si="15"/>
        <v>20232</v>
      </c>
      <c r="J96" s="129" t="str">
        <f t="shared" si="12"/>
        <v>202212</v>
      </c>
      <c r="K96" s="130" t="s">
        <v>42</v>
      </c>
      <c r="L96" s="129" t="str">
        <f t="shared" si="13"/>
        <v>01/16/23-01/29/23</v>
      </c>
      <c r="M96" s="131">
        <f t="shared" si="16"/>
        <v>44942</v>
      </c>
      <c r="N96" s="132">
        <f t="shared" si="16"/>
        <v>44955</v>
      </c>
      <c r="O96" s="143">
        <v>1</v>
      </c>
      <c r="P96" s="143">
        <v>1</v>
      </c>
      <c r="Q96" s="160">
        <v>10</v>
      </c>
      <c r="R96" s="134">
        <f t="shared" si="10"/>
        <v>44965</v>
      </c>
      <c r="S96" s="128">
        <v>0</v>
      </c>
    </row>
    <row r="97" spans="5:19" x14ac:dyDescent="0.25">
      <c r="E97" s="115">
        <v>3</v>
      </c>
      <c r="F97" s="116">
        <v>13</v>
      </c>
      <c r="G97">
        <v>2022</v>
      </c>
      <c r="H97">
        <v>2023</v>
      </c>
      <c r="I97" s="123" t="str">
        <f t="shared" si="15"/>
        <v>20233</v>
      </c>
      <c r="J97" s="129" t="str">
        <f t="shared" si="12"/>
        <v>202213</v>
      </c>
      <c r="K97" s="130" t="s">
        <v>41</v>
      </c>
      <c r="L97" s="129" t="str">
        <f t="shared" si="13"/>
        <v>01/30/23-02/12/23</v>
      </c>
      <c r="M97" s="131">
        <f t="shared" si="16"/>
        <v>44956</v>
      </c>
      <c r="N97" s="132">
        <f t="shared" si="16"/>
        <v>44969</v>
      </c>
      <c r="O97" s="143">
        <v>1</v>
      </c>
      <c r="P97" s="143">
        <v>1</v>
      </c>
      <c r="Q97" s="160">
        <v>10</v>
      </c>
      <c r="R97" s="134">
        <f t="shared" si="10"/>
        <v>44979</v>
      </c>
      <c r="S97" s="128">
        <v>0</v>
      </c>
    </row>
    <row r="98" spans="5:19" x14ac:dyDescent="0.25">
      <c r="E98" s="115">
        <v>4</v>
      </c>
      <c r="F98" s="116">
        <v>14</v>
      </c>
      <c r="G98">
        <v>2022</v>
      </c>
      <c r="H98">
        <v>2023</v>
      </c>
      <c r="I98" s="123" t="str">
        <f t="shared" si="15"/>
        <v>20234</v>
      </c>
      <c r="J98" s="129" t="str">
        <f t="shared" si="12"/>
        <v>202214</v>
      </c>
      <c r="K98" s="130" t="s">
        <v>40</v>
      </c>
      <c r="L98" s="129" t="str">
        <f t="shared" si="13"/>
        <v>02/13/23-02/26/23</v>
      </c>
      <c r="M98" s="131">
        <f t="shared" si="16"/>
        <v>44970</v>
      </c>
      <c r="N98" s="132">
        <f t="shared" si="16"/>
        <v>44983</v>
      </c>
      <c r="O98" s="143">
        <v>1</v>
      </c>
      <c r="P98" s="143">
        <v>1</v>
      </c>
      <c r="Q98" s="160">
        <v>10</v>
      </c>
      <c r="R98" s="134">
        <f t="shared" si="10"/>
        <v>44993</v>
      </c>
      <c r="S98" s="128">
        <v>0</v>
      </c>
    </row>
    <row r="99" spans="5:19" x14ac:dyDescent="0.25">
      <c r="E99" s="115">
        <v>5</v>
      </c>
      <c r="F99" s="116">
        <v>15</v>
      </c>
      <c r="G99">
        <v>2022</v>
      </c>
      <c r="H99">
        <v>2023</v>
      </c>
      <c r="I99" s="123" t="str">
        <f t="shared" si="15"/>
        <v>20235</v>
      </c>
      <c r="J99" s="129" t="str">
        <f t="shared" si="12"/>
        <v>202215</v>
      </c>
      <c r="K99" s="130" t="s">
        <v>39</v>
      </c>
      <c r="L99" s="129" t="str">
        <f t="shared" si="13"/>
        <v>02/27/23-03/12/23</v>
      </c>
      <c r="M99" s="131">
        <f t="shared" si="16"/>
        <v>44984</v>
      </c>
      <c r="N99" s="132">
        <f t="shared" si="16"/>
        <v>44997</v>
      </c>
      <c r="O99" s="143">
        <v>1</v>
      </c>
      <c r="P99" s="143">
        <v>1</v>
      </c>
      <c r="Q99" s="160">
        <v>10</v>
      </c>
      <c r="R99" s="134">
        <f t="shared" si="10"/>
        <v>45007</v>
      </c>
      <c r="S99" s="128">
        <v>0</v>
      </c>
    </row>
    <row r="100" spans="5:19" x14ac:dyDescent="0.25">
      <c r="E100" s="115">
        <v>6</v>
      </c>
      <c r="F100" s="116">
        <v>16</v>
      </c>
      <c r="G100">
        <v>2022</v>
      </c>
      <c r="H100">
        <v>2023</v>
      </c>
      <c r="I100" s="123" t="str">
        <f t="shared" si="15"/>
        <v>20236</v>
      </c>
      <c r="J100" s="129" t="str">
        <f t="shared" si="12"/>
        <v>202216</v>
      </c>
      <c r="K100" s="130" t="s">
        <v>38</v>
      </c>
      <c r="L100" s="129" t="str">
        <f t="shared" si="13"/>
        <v>03/13/23-03/26/23</v>
      </c>
      <c r="M100" s="131">
        <f t="shared" ref="M100:N115" si="17">M99+14</f>
        <v>44998</v>
      </c>
      <c r="N100" s="132">
        <f t="shared" si="17"/>
        <v>45011</v>
      </c>
      <c r="O100" s="143">
        <v>1</v>
      </c>
      <c r="P100" s="143">
        <v>1</v>
      </c>
      <c r="Q100" s="160">
        <v>10</v>
      </c>
      <c r="R100" s="134">
        <f t="shared" si="10"/>
        <v>45021</v>
      </c>
      <c r="S100" s="128">
        <v>0</v>
      </c>
    </row>
    <row r="101" spans="5:19" x14ac:dyDescent="0.25">
      <c r="E101" s="115">
        <v>7</v>
      </c>
      <c r="F101" s="116">
        <v>17</v>
      </c>
      <c r="G101">
        <v>2022</v>
      </c>
      <c r="H101">
        <v>2023</v>
      </c>
      <c r="I101" s="123" t="str">
        <f t="shared" si="15"/>
        <v>20237</v>
      </c>
      <c r="J101" s="129" t="str">
        <f t="shared" si="12"/>
        <v>202217</v>
      </c>
      <c r="K101" s="130" t="s">
        <v>37</v>
      </c>
      <c r="L101" s="129" t="str">
        <f t="shared" si="13"/>
        <v>03/27/23-04/09/23</v>
      </c>
      <c r="M101" s="131">
        <f t="shared" si="17"/>
        <v>45012</v>
      </c>
      <c r="N101" s="132">
        <f t="shared" si="17"/>
        <v>45025</v>
      </c>
      <c r="O101" s="143">
        <v>1</v>
      </c>
      <c r="P101" s="143">
        <v>1</v>
      </c>
      <c r="Q101" s="160">
        <v>10</v>
      </c>
      <c r="R101" s="134">
        <f t="shared" si="10"/>
        <v>45035</v>
      </c>
      <c r="S101" s="128">
        <v>0</v>
      </c>
    </row>
    <row r="102" spans="5:19" x14ac:dyDescent="0.25">
      <c r="E102" s="115">
        <v>8</v>
      </c>
      <c r="F102" s="116">
        <v>18</v>
      </c>
      <c r="G102">
        <v>2022</v>
      </c>
      <c r="H102">
        <v>2023</v>
      </c>
      <c r="I102" s="123" t="str">
        <f t="shared" si="15"/>
        <v>20238</v>
      </c>
      <c r="J102" s="129" t="str">
        <f t="shared" si="12"/>
        <v>202218</v>
      </c>
      <c r="K102" s="130" t="s">
        <v>36</v>
      </c>
      <c r="L102" s="129" t="str">
        <f t="shared" si="13"/>
        <v>04/10/23-04/23/23</v>
      </c>
      <c r="M102" s="131">
        <f t="shared" si="17"/>
        <v>45026</v>
      </c>
      <c r="N102" s="132">
        <f t="shared" si="17"/>
        <v>45039</v>
      </c>
      <c r="O102" s="143">
        <v>1</v>
      </c>
      <c r="P102" s="143">
        <v>1</v>
      </c>
      <c r="Q102" s="160">
        <v>10</v>
      </c>
      <c r="R102" s="134">
        <f t="shared" si="10"/>
        <v>45049</v>
      </c>
      <c r="S102" s="179">
        <v>0</v>
      </c>
    </row>
    <row r="103" spans="5:19" x14ac:dyDescent="0.25">
      <c r="E103" s="115">
        <v>9</v>
      </c>
      <c r="F103" s="116">
        <v>19</v>
      </c>
      <c r="G103">
        <v>2022</v>
      </c>
      <c r="H103">
        <v>2023</v>
      </c>
      <c r="I103" s="123" t="str">
        <f t="shared" si="15"/>
        <v>20239</v>
      </c>
      <c r="J103" s="129" t="str">
        <f t="shared" si="12"/>
        <v>202219</v>
      </c>
      <c r="K103" s="130">
        <f t="shared" ref="K103:K119" si="18">+K102+1</f>
        <v>10</v>
      </c>
      <c r="L103" s="129" t="str">
        <f t="shared" si="13"/>
        <v>04/24/23-05/07/23</v>
      </c>
      <c r="M103" s="131">
        <f t="shared" si="17"/>
        <v>45040</v>
      </c>
      <c r="N103" s="132">
        <f t="shared" si="17"/>
        <v>45053</v>
      </c>
      <c r="O103" s="143">
        <v>1</v>
      </c>
      <c r="P103" s="143">
        <v>1</v>
      </c>
      <c r="Q103" s="160">
        <v>10</v>
      </c>
      <c r="R103" s="134">
        <f t="shared" si="10"/>
        <v>45063</v>
      </c>
      <c r="S103" s="139">
        <v>0</v>
      </c>
    </row>
    <row r="104" spans="5:19" x14ac:dyDescent="0.25">
      <c r="E104" s="115">
        <v>10</v>
      </c>
      <c r="F104" s="116">
        <v>20</v>
      </c>
      <c r="G104">
        <v>2022</v>
      </c>
      <c r="H104">
        <v>2023</v>
      </c>
      <c r="I104" s="123" t="str">
        <f t="shared" si="15"/>
        <v>202310</v>
      </c>
      <c r="J104" s="129" t="str">
        <f t="shared" si="12"/>
        <v>202220</v>
      </c>
      <c r="K104" s="130">
        <f t="shared" si="18"/>
        <v>11</v>
      </c>
      <c r="L104" s="129" t="str">
        <f t="shared" si="13"/>
        <v>05/08/23-05/21/23</v>
      </c>
      <c r="M104" s="131">
        <f t="shared" si="17"/>
        <v>45054</v>
      </c>
      <c r="N104" s="132">
        <f t="shared" si="17"/>
        <v>45067</v>
      </c>
      <c r="O104" s="143">
        <v>0.5</v>
      </c>
      <c r="P104" s="143">
        <v>0.5</v>
      </c>
      <c r="Q104" s="160">
        <v>5</v>
      </c>
      <c r="R104" s="134">
        <f t="shared" si="10"/>
        <v>45077</v>
      </c>
      <c r="S104" s="180">
        <v>45058</v>
      </c>
    </row>
    <row r="105" spans="5:19" x14ac:dyDescent="0.25">
      <c r="I105" s="123" t="str">
        <f t="shared" si="15"/>
        <v/>
      </c>
      <c r="J105" s="129" t="str">
        <f t="shared" si="12"/>
        <v/>
      </c>
      <c r="K105" s="141">
        <f t="shared" si="18"/>
        <v>12</v>
      </c>
      <c r="L105" s="129" t="str">
        <f t="shared" si="13"/>
        <v>05/22/23-06/04/23</v>
      </c>
      <c r="M105" s="131">
        <f t="shared" si="17"/>
        <v>45068</v>
      </c>
      <c r="N105" s="132">
        <f t="shared" si="17"/>
        <v>45081</v>
      </c>
      <c r="O105" s="142"/>
      <c r="P105" s="142"/>
      <c r="Q105" s="164"/>
      <c r="R105" s="134">
        <f t="shared" si="10"/>
        <v>45091</v>
      </c>
    </row>
    <row r="106" spans="5:19" x14ac:dyDescent="0.25">
      <c r="I106" s="123" t="str">
        <f t="shared" si="15"/>
        <v/>
      </c>
      <c r="J106" s="129" t="str">
        <f t="shared" si="12"/>
        <v/>
      </c>
      <c r="K106" s="141">
        <f t="shared" si="18"/>
        <v>13</v>
      </c>
      <c r="L106" s="129" t="str">
        <f t="shared" si="13"/>
        <v>06/05/23-06/18/23</v>
      </c>
      <c r="M106" s="131">
        <f t="shared" si="17"/>
        <v>45082</v>
      </c>
      <c r="N106" s="132">
        <f t="shared" si="17"/>
        <v>45095</v>
      </c>
      <c r="O106" s="142"/>
      <c r="P106" s="142"/>
      <c r="Q106" s="164"/>
      <c r="R106" s="134">
        <f t="shared" si="10"/>
        <v>45105</v>
      </c>
    </row>
    <row r="107" spans="5:19" x14ac:dyDescent="0.25">
      <c r="I107" s="123" t="str">
        <f t="shared" si="15"/>
        <v/>
      </c>
      <c r="J107" s="129" t="str">
        <f t="shared" si="12"/>
        <v/>
      </c>
      <c r="K107" s="141">
        <f t="shared" si="18"/>
        <v>14</v>
      </c>
      <c r="L107" s="129" t="str">
        <f t="shared" si="13"/>
        <v>06/19/23-07/02/23</v>
      </c>
      <c r="M107" s="131">
        <f t="shared" si="17"/>
        <v>45096</v>
      </c>
      <c r="N107" s="132">
        <f t="shared" si="17"/>
        <v>45109</v>
      </c>
      <c r="O107" s="142"/>
      <c r="P107" s="142"/>
      <c r="Q107" s="164"/>
      <c r="R107" s="134">
        <f t="shared" si="10"/>
        <v>45119</v>
      </c>
    </row>
    <row r="108" spans="5:19" x14ac:dyDescent="0.25">
      <c r="I108" s="123" t="str">
        <f t="shared" si="15"/>
        <v/>
      </c>
      <c r="J108" s="129" t="str">
        <f t="shared" si="12"/>
        <v/>
      </c>
      <c r="K108" s="141">
        <f t="shared" si="18"/>
        <v>15</v>
      </c>
      <c r="L108" s="129" t="str">
        <f t="shared" si="13"/>
        <v>07/03/23-07/16/23</v>
      </c>
      <c r="M108" s="131">
        <f t="shared" si="17"/>
        <v>45110</v>
      </c>
      <c r="N108" s="132">
        <f t="shared" si="17"/>
        <v>45123</v>
      </c>
      <c r="O108" s="142"/>
      <c r="P108" s="142"/>
      <c r="Q108" s="164"/>
      <c r="R108" s="134">
        <f t="shared" si="10"/>
        <v>45133</v>
      </c>
    </row>
    <row r="109" spans="5:19" x14ac:dyDescent="0.25">
      <c r="I109" s="123" t="str">
        <f t="shared" si="15"/>
        <v/>
      </c>
      <c r="J109" s="129" t="str">
        <f t="shared" si="12"/>
        <v/>
      </c>
      <c r="K109" s="141">
        <f t="shared" si="18"/>
        <v>16</v>
      </c>
      <c r="L109" s="129" t="str">
        <f t="shared" si="13"/>
        <v>07/17/23-07/30/23</v>
      </c>
      <c r="M109" s="131">
        <f t="shared" si="17"/>
        <v>45124</v>
      </c>
      <c r="N109" s="132">
        <f t="shared" si="17"/>
        <v>45137</v>
      </c>
      <c r="O109" s="142"/>
      <c r="P109" s="142"/>
      <c r="Q109" s="164"/>
      <c r="R109" s="134">
        <f t="shared" si="10"/>
        <v>45147</v>
      </c>
    </row>
    <row r="110" spans="5:19" x14ac:dyDescent="0.25">
      <c r="I110" s="123" t="str">
        <f t="shared" si="15"/>
        <v/>
      </c>
      <c r="J110" s="129" t="str">
        <f t="shared" si="12"/>
        <v/>
      </c>
      <c r="K110" s="141">
        <f t="shared" si="18"/>
        <v>17</v>
      </c>
      <c r="L110" s="129" t="str">
        <f t="shared" si="13"/>
        <v>07/31/23-08/13/23</v>
      </c>
      <c r="M110" s="131">
        <f t="shared" si="17"/>
        <v>45138</v>
      </c>
      <c r="N110" s="132">
        <f t="shared" si="17"/>
        <v>45151</v>
      </c>
      <c r="O110" s="142"/>
      <c r="P110" s="142"/>
      <c r="Q110" s="164"/>
      <c r="R110" s="134">
        <f t="shared" si="10"/>
        <v>45161</v>
      </c>
    </row>
    <row r="111" spans="5:19" x14ac:dyDescent="0.25">
      <c r="E111" s="115">
        <v>11</v>
      </c>
      <c r="F111" s="116">
        <v>1</v>
      </c>
      <c r="G111">
        <v>2023</v>
      </c>
      <c r="H111">
        <v>2023</v>
      </c>
      <c r="I111" s="123" t="str">
        <f t="shared" si="15"/>
        <v>202311</v>
      </c>
      <c r="J111" s="129" t="str">
        <f t="shared" si="12"/>
        <v>20231</v>
      </c>
      <c r="K111" s="130">
        <f t="shared" si="18"/>
        <v>18</v>
      </c>
      <c r="L111" s="129" t="str">
        <f t="shared" si="13"/>
        <v>08/14/23-08/27/23</v>
      </c>
      <c r="M111" s="131">
        <f t="shared" si="17"/>
        <v>45152</v>
      </c>
      <c r="N111" s="132">
        <f t="shared" si="17"/>
        <v>45165</v>
      </c>
      <c r="O111" s="143">
        <v>1</v>
      </c>
      <c r="P111" s="143">
        <v>1</v>
      </c>
      <c r="Q111" s="160">
        <v>10</v>
      </c>
      <c r="R111" s="134">
        <f t="shared" si="10"/>
        <v>45175</v>
      </c>
      <c r="S111" s="137">
        <v>45152</v>
      </c>
    </row>
    <row r="112" spans="5:19" x14ac:dyDescent="0.25">
      <c r="E112" s="115">
        <v>12</v>
      </c>
      <c r="F112" s="116">
        <v>2</v>
      </c>
      <c r="G112">
        <v>2023</v>
      </c>
      <c r="H112">
        <v>2023</v>
      </c>
      <c r="I112" s="123" t="str">
        <f t="shared" si="15"/>
        <v>202312</v>
      </c>
      <c r="J112" s="129" t="str">
        <f t="shared" si="12"/>
        <v>20232</v>
      </c>
      <c r="K112" s="130">
        <f t="shared" si="18"/>
        <v>19</v>
      </c>
      <c r="L112" s="129" t="str">
        <f t="shared" si="13"/>
        <v>08/28/23-09/10/23</v>
      </c>
      <c r="M112" s="131">
        <f t="shared" si="17"/>
        <v>45166</v>
      </c>
      <c r="N112" s="132">
        <f t="shared" si="17"/>
        <v>45179</v>
      </c>
      <c r="O112" s="143">
        <v>1</v>
      </c>
      <c r="P112" s="143">
        <v>1</v>
      </c>
      <c r="Q112" s="160">
        <v>10</v>
      </c>
      <c r="R112" s="134">
        <f t="shared" si="10"/>
        <v>45189</v>
      </c>
      <c r="S112" s="128">
        <v>0</v>
      </c>
    </row>
    <row r="113" spans="5:19" x14ac:dyDescent="0.25">
      <c r="E113" s="115">
        <v>13</v>
      </c>
      <c r="F113" s="116">
        <v>3</v>
      </c>
      <c r="G113">
        <v>2023</v>
      </c>
      <c r="H113">
        <v>2023</v>
      </c>
      <c r="I113" s="123" t="str">
        <f t="shared" si="15"/>
        <v>202313</v>
      </c>
      <c r="J113" s="129" t="str">
        <f t="shared" si="12"/>
        <v>20233</v>
      </c>
      <c r="K113" s="130">
        <f t="shared" si="18"/>
        <v>20</v>
      </c>
      <c r="L113" s="129" t="str">
        <f t="shared" si="13"/>
        <v>09/11/23-09/24/23</v>
      </c>
      <c r="M113" s="131">
        <f t="shared" si="17"/>
        <v>45180</v>
      </c>
      <c r="N113" s="132">
        <f t="shared" si="17"/>
        <v>45193</v>
      </c>
      <c r="O113" s="143">
        <v>1</v>
      </c>
      <c r="P113" s="143">
        <v>1</v>
      </c>
      <c r="Q113" s="160">
        <v>10</v>
      </c>
      <c r="R113" s="134">
        <f t="shared" si="10"/>
        <v>45203</v>
      </c>
      <c r="S113" s="128">
        <v>0</v>
      </c>
    </row>
    <row r="114" spans="5:19" x14ac:dyDescent="0.25">
      <c r="E114" s="115">
        <v>14</v>
      </c>
      <c r="F114" s="116">
        <v>4</v>
      </c>
      <c r="G114">
        <v>2023</v>
      </c>
      <c r="H114">
        <v>2023</v>
      </c>
      <c r="I114" s="123" t="str">
        <f t="shared" si="15"/>
        <v>202314</v>
      </c>
      <c r="J114" s="129" t="str">
        <f t="shared" si="12"/>
        <v>20234</v>
      </c>
      <c r="K114" s="130">
        <f t="shared" si="18"/>
        <v>21</v>
      </c>
      <c r="L114" s="129" t="str">
        <f t="shared" si="13"/>
        <v>09/25/23-10/08/23</v>
      </c>
      <c r="M114" s="131">
        <f t="shared" si="17"/>
        <v>45194</v>
      </c>
      <c r="N114" s="132">
        <f t="shared" si="17"/>
        <v>45207</v>
      </c>
      <c r="O114" s="143">
        <v>1</v>
      </c>
      <c r="P114" s="143">
        <v>1</v>
      </c>
      <c r="Q114" s="160">
        <v>10</v>
      </c>
      <c r="R114" s="134">
        <f t="shared" si="10"/>
        <v>45217</v>
      </c>
      <c r="S114" s="128">
        <v>0</v>
      </c>
    </row>
    <row r="115" spans="5:19" x14ac:dyDescent="0.25">
      <c r="E115" s="115">
        <v>15</v>
      </c>
      <c r="F115" s="116">
        <v>5</v>
      </c>
      <c r="G115">
        <v>2023</v>
      </c>
      <c r="H115">
        <v>2023</v>
      </c>
      <c r="I115" s="123" t="str">
        <f t="shared" si="15"/>
        <v>202315</v>
      </c>
      <c r="J115" s="129" t="str">
        <f t="shared" si="12"/>
        <v>20235</v>
      </c>
      <c r="K115" s="130">
        <f t="shared" si="18"/>
        <v>22</v>
      </c>
      <c r="L115" s="129" t="str">
        <f t="shared" si="13"/>
        <v>10/09/23-10/22/23</v>
      </c>
      <c r="M115" s="131">
        <f t="shared" si="17"/>
        <v>45208</v>
      </c>
      <c r="N115" s="132">
        <f t="shared" si="17"/>
        <v>45221</v>
      </c>
      <c r="O115" s="143">
        <v>1</v>
      </c>
      <c r="P115" s="143">
        <v>1</v>
      </c>
      <c r="Q115" s="160">
        <v>10</v>
      </c>
      <c r="R115" s="134">
        <f t="shared" si="10"/>
        <v>45231</v>
      </c>
      <c r="S115" s="128">
        <v>0</v>
      </c>
    </row>
    <row r="116" spans="5:19" x14ac:dyDescent="0.25">
      <c r="E116" s="115">
        <v>16</v>
      </c>
      <c r="F116" s="116">
        <v>6</v>
      </c>
      <c r="G116">
        <v>2023</v>
      </c>
      <c r="H116">
        <v>2023</v>
      </c>
      <c r="I116" s="123" t="str">
        <f t="shared" si="15"/>
        <v>202316</v>
      </c>
      <c r="J116" s="129" t="str">
        <f t="shared" si="12"/>
        <v>20236</v>
      </c>
      <c r="K116" s="130">
        <f t="shared" si="18"/>
        <v>23</v>
      </c>
      <c r="L116" s="129" t="str">
        <f t="shared" si="13"/>
        <v>10/23/23-11/05/23</v>
      </c>
      <c r="M116" s="131">
        <f t="shared" ref="M116:N131" si="19">M115+14</f>
        <v>45222</v>
      </c>
      <c r="N116" s="132">
        <f t="shared" si="19"/>
        <v>45235</v>
      </c>
      <c r="O116" s="143">
        <v>1</v>
      </c>
      <c r="P116" s="143">
        <v>1</v>
      </c>
      <c r="Q116" s="160">
        <v>10</v>
      </c>
      <c r="R116" s="134">
        <f t="shared" si="10"/>
        <v>45245</v>
      </c>
      <c r="S116" s="128">
        <v>0</v>
      </c>
    </row>
    <row r="117" spans="5:19" x14ac:dyDescent="0.25">
      <c r="E117" s="115">
        <v>17</v>
      </c>
      <c r="F117" s="116">
        <v>7</v>
      </c>
      <c r="G117">
        <v>2023</v>
      </c>
      <c r="H117">
        <v>2023</v>
      </c>
      <c r="I117" s="123" t="str">
        <f t="shared" si="15"/>
        <v>202317</v>
      </c>
      <c r="J117" s="129" t="str">
        <f t="shared" si="12"/>
        <v>20237</v>
      </c>
      <c r="K117" s="130">
        <f t="shared" si="18"/>
        <v>24</v>
      </c>
      <c r="L117" s="129" t="str">
        <f t="shared" si="13"/>
        <v>11/06/23-11/19/23</v>
      </c>
      <c r="M117" s="131">
        <f t="shared" si="19"/>
        <v>45236</v>
      </c>
      <c r="N117" s="132">
        <f t="shared" si="19"/>
        <v>45249</v>
      </c>
      <c r="O117" s="143">
        <v>1</v>
      </c>
      <c r="P117" s="143">
        <v>1</v>
      </c>
      <c r="Q117" s="160">
        <v>10</v>
      </c>
      <c r="R117" s="134">
        <f t="shared" si="10"/>
        <v>45259</v>
      </c>
      <c r="S117" s="128">
        <v>0</v>
      </c>
    </row>
    <row r="118" spans="5:19" x14ac:dyDescent="0.25">
      <c r="E118" s="115">
        <v>18</v>
      </c>
      <c r="F118" s="116">
        <v>8</v>
      </c>
      <c r="G118">
        <v>2023</v>
      </c>
      <c r="H118">
        <v>2023</v>
      </c>
      <c r="I118" s="123" t="str">
        <f t="shared" si="15"/>
        <v>202318</v>
      </c>
      <c r="J118" s="129" t="str">
        <f t="shared" si="12"/>
        <v>20238</v>
      </c>
      <c r="K118" s="130">
        <f t="shared" si="18"/>
        <v>25</v>
      </c>
      <c r="L118" s="129" t="str">
        <f t="shared" si="13"/>
        <v>11/20/23-12/03/23</v>
      </c>
      <c r="M118" s="131">
        <f t="shared" si="19"/>
        <v>45250</v>
      </c>
      <c r="N118" s="132">
        <f t="shared" si="19"/>
        <v>45263</v>
      </c>
      <c r="O118" s="143">
        <v>1</v>
      </c>
      <c r="P118" s="143">
        <v>1</v>
      </c>
      <c r="Q118" s="160">
        <v>10</v>
      </c>
      <c r="R118" s="134">
        <f t="shared" si="10"/>
        <v>45273</v>
      </c>
      <c r="S118" s="128">
        <v>0</v>
      </c>
    </row>
    <row r="119" spans="5:19" x14ac:dyDescent="0.25">
      <c r="E119" s="115">
        <v>19</v>
      </c>
      <c r="F119" s="116">
        <v>9</v>
      </c>
      <c r="G119">
        <v>2023</v>
      </c>
      <c r="H119">
        <v>2023</v>
      </c>
      <c r="I119" s="123" t="str">
        <f t="shared" si="15"/>
        <v>202319</v>
      </c>
      <c r="J119" s="129" t="str">
        <f t="shared" si="12"/>
        <v>20239</v>
      </c>
      <c r="K119" s="130">
        <f t="shared" si="18"/>
        <v>26</v>
      </c>
      <c r="L119" s="129" t="str">
        <f t="shared" si="13"/>
        <v>12/04/23-12/17/23</v>
      </c>
      <c r="M119" s="131">
        <f t="shared" si="19"/>
        <v>45264</v>
      </c>
      <c r="N119" s="132">
        <f t="shared" si="19"/>
        <v>45277</v>
      </c>
      <c r="O119" s="143">
        <v>1</v>
      </c>
      <c r="P119" s="143">
        <v>1</v>
      </c>
      <c r="Q119" s="160">
        <v>10</v>
      </c>
      <c r="R119" s="134">
        <f t="shared" si="10"/>
        <v>45287</v>
      </c>
      <c r="S119" s="139">
        <v>0</v>
      </c>
    </row>
    <row r="120" spans="5:19" x14ac:dyDescent="0.25">
      <c r="E120" s="115">
        <v>20</v>
      </c>
      <c r="F120" s="116">
        <v>10</v>
      </c>
      <c r="G120">
        <v>2023</v>
      </c>
      <c r="H120">
        <v>2023</v>
      </c>
      <c r="I120" s="123" t="str">
        <f t="shared" si="15"/>
        <v>202320</v>
      </c>
      <c r="J120" s="129" t="str">
        <f t="shared" si="12"/>
        <v>202310</v>
      </c>
      <c r="K120" s="130" t="s">
        <v>45</v>
      </c>
      <c r="L120" s="129" t="str">
        <f t="shared" si="13"/>
        <v>12/18/23-12/31/23</v>
      </c>
      <c r="M120" s="131">
        <f t="shared" si="19"/>
        <v>45278</v>
      </c>
      <c r="N120" s="132">
        <f t="shared" si="19"/>
        <v>45291</v>
      </c>
      <c r="O120" s="143">
        <v>0.5</v>
      </c>
      <c r="P120" s="143">
        <v>0.5</v>
      </c>
      <c r="Q120" s="160">
        <v>5</v>
      </c>
      <c r="R120" s="134">
        <f t="shared" si="10"/>
        <v>45301</v>
      </c>
      <c r="S120" s="137">
        <v>45282</v>
      </c>
    </row>
    <row r="121" spans="5:19" x14ac:dyDescent="0.25">
      <c r="E121" s="115">
        <v>1</v>
      </c>
      <c r="F121" s="116">
        <v>11</v>
      </c>
      <c r="G121">
        <v>2023</v>
      </c>
      <c r="H121">
        <v>2024</v>
      </c>
      <c r="I121" s="123" t="str">
        <f t="shared" si="15"/>
        <v>20241</v>
      </c>
      <c r="J121" s="129" t="str">
        <f t="shared" si="12"/>
        <v>202311</v>
      </c>
      <c r="K121" s="130" t="s">
        <v>43</v>
      </c>
      <c r="L121" s="129" t="str">
        <f t="shared" si="13"/>
        <v>01/01/24-01/14/24</v>
      </c>
      <c r="M121" s="131">
        <f t="shared" si="19"/>
        <v>45292</v>
      </c>
      <c r="N121" s="132">
        <f t="shared" si="19"/>
        <v>45305</v>
      </c>
      <c r="O121" s="143">
        <v>1</v>
      </c>
      <c r="P121" s="143">
        <v>1</v>
      </c>
      <c r="Q121" s="160">
        <v>10</v>
      </c>
      <c r="R121" s="134">
        <f t="shared" si="10"/>
        <v>45315</v>
      </c>
      <c r="S121" s="137">
        <v>45292</v>
      </c>
    </row>
    <row r="122" spans="5:19" x14ac:dyDescent="0.25">
      <c r="E122" s="115">
        <v>2</v>
      </c>
      <c r="F122" s="116">
        <v>12</v>
      </c>
      <c r="G122">
        <v>2023</v>
      </c>
      <c r="H122">
        <v>2024</v>
      </c>
      <c r="I122" s="123" t="str">
        <f t="shared" si="15"/>
        <v>20242</v>
      </c>
      <c r="J122" s="129" t="str">
        <f t="shared" si="12"/>
        <v>202312</v>
      </c>
      <c r="K122" s="130" t="s">
        <v>42</v>
      </c>
      <c r="L122" s="129" t="str">
        <f t="shared" si="13"/>
        <v>01/15/24-01/28/24</v>
      </c>
      <c r="M122" s="131">
        <f t="shared" si="19"/>
        <v>45306</v>
      </c>
      <c r="N122" s="132">
        <f t="shared" si="19"/>
        <v>45319</v>
      </c>
      <c r="O122" s="143">
        <v>1</v>
      </c>
      <c r="P122" s="143">
        <v>1</v>
      </c>
      <c r="Q122" s="160">
        <v>10</v>
      </c>
      <c r="R122" s="134">
        <f t="shared" si="10"/>
        <v>45329</v>
      </c>
      <c r="S122" s="128">
        <v>0</v>
      </c>
    </row>
    <row r="123" spans="5:19" x14ac:dyDescent="0.25">
      <c r="E123" s="115">
        <v>3</v>
      </c>
      <c r="F123" s="116">
        <v>13</v>
      </c>
      <c r="G123">
        <v>2023</v>
      </c>
      <c r="H123">
        <v>2024</v>
      </c>
      <c r="I123" s="123" t="str">
        <f t="shared" si="15"/>
        <v>20243</v>
      </c>
      <c r="J123" s="129" t="str">
        <f t="shared" si="12"/>
        <v>202313</v>
      </c>
      <c r="K123" s="130" t="s">
        <v>41</v>
      </c>
      <c r="L123" s="129" t="str">
        <f t="shared" si="13"/>
        <v>01/29/24-02/11/24</v>
      </c>
      <c r="M123" s="131">
        <f t="shared" si="19"/>
        <v>45320</v>
      </c>
      <c r="N123" s="132">
        <f t="shared" si="19"/>
        <v>45333</v>
      </c>
      <c r="O123" s="143">
        <v>1</v>
      </c>
      <c r="P123" s="143">
        <v>1</v>
      </c>
      <c r="Q123" s="160">
        <v>10</v>
      </c>
      <c r="R123" s="134">
        <f t="shared" si="10"/>
        <v>45343</v>
      </c>
      <c r="S123" s="128">
        <v>0</v>
      </c>
    </row>
    <row r="124" spans="5:19" x14ac:dyDescent="0.25">
      <c r="E124" s="115">
        <v>4</v>
      </c>
      <c r="F124" s="116">
        <v>14</v>
      </c>
      <c r="G124">
        <v>2023</v>
      </c>
      <c r="H124">
        <v>2024</v>
      </c>
      <c r="I124" s="123" t="str">
        <f t="shared" si="15"/>
        <v>20244</v>
      </c>
      <c r="J124" s="129" t="str">
        <f t="shared" si="12"/>
        <v>202314</v>
      </c>
      <c r="K124" s="130" t="s">
        <v>40</v>
      </c>
      <c r="L124" s="129" t="str">
        <f t="shared" si="13"/>
        <v>02/12/24-02/25/24</v>
      </c>
      <c r="M124" s="131">
        <f t="shared" si="19"/>
        <v>45334</v>
      </c>
      <c r="N124" s="132">
        <f t="shared" si="19"/>
        <v>45347</v>
      </c>
      <c r="O124" s="143">
        <v>1</v>
      </c>
      <c r="P124" s="143">
        <v>1</v>
      </c>
      <c r="Q124" s="160">
        <v>10</v>
      </c>
      <c r="R124" s="134">
        <f t="shared" si="10"/>
        <v>45357</v>
      </c>
      <c r="S124" s="128">
        <v>0</v>
      </c>
    </row>
    <row r="125" spans="5:19" x14ac:dyDescent="0.25">
      <c r="E125" s="115">
        <v>5</v>
      </c>
      <c r="F125" s="116">
        <v>15</v>
      </c>
      <c r="G125">
        <v>2023</v>
      </c>
      <c r="H125">
        <v>2024</v>
      </c>
      <c r="I125" s="123" t="str">
        <f t="shared" si="15"/>
        <v>20245</v>
      </c>
      <c r="J125" s="129" t="str">
        <f t="shared" si="12"/>
        <v>202315</v>
      </c>
      <c r="K125" s="130" t="s">
        <v>39</v>
      </c>
      <c r="L125" s="129" t="str">
        <f t="shared" si="13"/>
        <v>02/26/24-03/10/24</v>
      </c>
      <c r="M125" s="131">
        <f t="shared" si="19"/>
        <v>45348</v>
      </c>
      <c r="N125" s="132">
        <f t="shared" si="19"/>
        <v>45361</v>
      </c>
      <c r="O125" s="143">
        <v>1</v>
      </c>
      <c r="P125" s="143">
        <v>1</v>
      </c>
      <c r="Q125" s="160">
        <v>10</v>
      </c>
      <c r="R125" s="134">
        <f t="shared" si="10"/>
        <v>45371</v>
      </c>
      <c r="S125" s="128">
        <v>0</v>
      </c>
    </row>
    <row r="126" spans="5:19" x14ac:dyDescent="0.25">
      <c r="E126" s="115">
        <v>6</v>
      </c>
      <c r="F126" s="116">
        <v>16</v>
      </c>
      <c r="G126">
        <v>2023</v>
      </c>
      <c r="H126">
        <v>2024</v>
      </c>
      <c r="I126" s="123" t="str">
        <f t="shared" si="15"/>
        <v>20246</v>
      </c>
      <c r="J126" s="129" t="str">
        <f t="shared" si="12"/>
        <v>202316</v>
      </c>
      <c r="K126" s="130" t="s">
        <v>38</v>
      </c>
      <c r="L126" s="129" t="str">
        <f t="shared" si="13"/>
        <v>03/11/24-03/24/24</v>
      </c>
      <c r="M126" s="131">
        <f t="shared" si="19"/>
        <v>45362</v>
      </c>
      <c r="N126" s="132">
        <f t="shared" si="19"/>
        <v>45375</v>
      </c>
      <c r="O126" s="143">
        <v>1</v>
      </c>
      <c r="P126" s="143">
        <v>1</v>
      </c>
      <c r="Q126" s="160">
        <v>10</v>
      </c>
      <c r="R126" s="134">
        <f t="shared" si="10"/>
        <v>45385</v>
      </c>
      <c r="S126" s="128">
        <v>0</v>
      </c>
    </row>
    <row r="127" spans="5:19" x14ac:dyDescent="0.25">
      <c r="E127" s="115">
        <v>7</v>
      </c>
      <c r="F127" s="116">
        <v>17</v>
      </c>
      <c r="G127">
        <v>2023</v>
      </c>
      <c r="H127">
        <v>2024</v>
      </c>
      <c r="I127" s="123" t="str">
        <f t="shared" si="15"/>
        <v>20247</v>
      </c>
      <c r="J127" s="129" t="str">
        <f t="shared" si="12"/>
        <v>202317</v>
      </c>
      <c r="K127" s="130" t="s">
        <v>37</v>
      </c>
      <c r="L127" s="129" t="str">
        <f t="shared" si="13"/>
        <v>03/25/24-04/07/24</v>
      </c>
      <c r="M127" s="131">
        <f t="shared" si="19"/>
        <v>45376</v>
      </c>
      <c r="N127" s="132">
        <f t="shared" si="19"/>
        <v>45389</v>
      </c>
      <c r="O127" s="143">
        <v>1</v>
      </c>
      <c r="P127" s="143">
        <v>1</v>
      </c>
      <c r="Q127" s="160">
        <v>10</v>
      </c>
      <c r="R127" s="134">
        <f t="shared" si="10"/>
        <v>45399</v>
      </c>
      <c r="S127" s="128">
        <v>0</v>
      </c>
    </row>
    <row r="128" spans="5:19" x14ac:dyDescent="0.25">
      <c r="E128" s="115">
        <v>8</v>
      </c>
      <c r="F128" s="116">
        <v>18</v>
      </c>
      <c r="G128">
        <v>2023</v>
      </c>
      <c r="H128">
        <v>2024</v>
      </c>
      <c r="I128" s="123" t="str">
        <f t="shared" si="15"/>
        <v>20248</v>
      </c>
      <c r="J128" s="129" t="str">
        <f t="shared" si="12"/>
        <v>202318</v>
      </c>
      <c r="K128" s="130" t="s">
        <v>36</v>
      </c>
      <c r="L128" s="129" t="str">
        <f t="shared" si="13"/>
        <v>04/08/24-04/21/24</v>
      </c>
      <c r="M128" s="131">
        <f t="shared" si="19"/>
        <v>45390</v>
      </c>
      <c r="N128" s="132">
        <f t="shared" si="19"/>
        <v>45403</v>
      </c>
      <c r="O128" s="143">
        <v>1</v>
      </c>
      <c r="P128" s="143">
        <v>1</v>
      </c>
      <c r="Q128" s="160">
        <v>10</v>
      </c>
      <c r="R128" s="134">
        <f t="shared" si="10"/>
        <v>45413</v>
      </c>
      <c r="S128" s="128">
        <v>0</v>
      </c>
    </row>
    <row r="129" spans="5:19" x14ac:dyDescent="0.25">
      <c r="E129" s="115">
        <v>9</v>
      </c>
      <c r="F129" s="116">
        <v>19</v>
      </c>
      <c r="G129">
        <v>2023</v>
      </c>
      <c r="H129">
        <v>2024</v>
      </c>
      <c r="I129" s="123" t="str">
        <f t="shared" si="15"/>
        <v>20249</v>
      </c>
      <c r="J129" s="129" t="str">
        <f t="shared" si="12"/>
        <v>202319</v>
      </c>
      <c r="K129" s="130">
        <v>10</v>
      </c>
      <c r="L129" s="129" t="str">
        <f t="shared" si="13"/>
        <v>04/22/24-05/05/24</v>
      </c>
      <c r="M129" s="131">
        <f t="shared" si="19"/>
        <v>45404</v>
      </c>
      <c r="N129" s="132">
        <f t="shared" si="19"/>
        <v>45417</v>
      </c>
      <c r="O129" s="143">
        <v>1</v>
      </c>
      <c r="P129" s="143">
        <v>1</v>
      </c>
      <c r="Q129" s="160">
        <v>10</v>
      </c>
      <c r="R129" s="134">
        <f t="shared" si="10"/>
        <v>45427</v>
      </c>
      <c r="S129" s="139">
        <v>0</v>
      </c>
    </row>
    <row r="130" spans="5:19" x14ac:dyDescent="0.25">
      <c r="E130" s="115">
        <v>10</v>
      </c>
      <c r="F130" s="116">
        <v>20</v>
      </c>
      <c r="G130">
        <v>2023</v>
      </c>
      <c r="H130">
        <v>2024</v>
      </c>
      <c r="I130" s="123" t="str">
        <f t="shared" si="15"/>
        <v>202410</v>
      </c>
      <c r="J130" s="129" t="str">
        <f t="shared" si="12"/>
        <v>202320</v>
      </c>
      <c r="K130" s="130">
        <v>11</v>
      </c>
      <c r="L130" s="129" t="str">
        <f t="shared" si="13"/>
        <v>05/06/24-05/19/24</v>
      </c>
      <c r="M130" s="131">
        <f t="shared" si="19"/>
        <v>45418</v>
      </c>
      <c r="N130" s="132">
        <f t="shared" si="19"/>
        <v>45431</v>
      </c>
      <c r="O130" s="143">
        <v>0.5</v>
      </c>
      <c r="P130" s="143">
        <v>0.5</v>
      </c>
      <c r="Q130" s="160">
        <v>5</v>
      </c>
      <c r="R130" s="134">
        <f t="shared" si="10"/>
        <v>45441</v>
      </c>
      <c r="S130" s="137">
        <v>45422</v>
      </c>
    </row>
    <row r="131" spans="5:19" x14ac:dyDescent="0.25">
      <c r="I131" s="123" t="str">
        <f t="shared" si="15"/>
        <v/>
      </c>
      <c r="J131" s="129" t="str">
        <f t="shared" si="12"/>
        <v/>
      </c>
      <c r="K131" s="144">
        <v>12</v>
      </c>
      <c r="L131" s="129" t="str">
        <f t="shared" si="13"/>
        <v>05/20/24-06/02/24</v>
      </c>
      <c r="M131" s="131">
        <f t="shared" si="19"/>
        <v>45432</v>
      </c>
      <c r="N131" s="132">
        <f t="shared" si="19"/>
        <v>45445</v>
      </c>
      <c r="O131" s="143"/>
      <c r="P131" s="143"/>
      <c r="R131" s="134">
        <f t="shared" ref="R131:R194" si="20">N131+10</f>
        <v>45455</v>
      </c>
    </row>
    <row r="132" spans="5:19" x14ac:dyDescent="0.25">
      <c r="I132" s="123" t="str">
        <f t="shared" si="15"/>
        <v/>
      </c>
      <c r="J132" s="129" t="str">
        <f t="shared" si="12"/>
        <v/>
      </c>
      <c r="K132" s="144">
        <v>13</v>
      </c>
      <c r="L132" s="129" t="str">
        <f t="shared" si="13"/>
        <v>06/03/24-06/16/24</v>
      </c>
      <c r="M132" s="131">
        <f t="shared" ref="M132:N147" si="21">M131+14</f>
        <v>45446</v>
      </c>
      <c r="N132" s="132">
        <f t="shared" si="21"/>
        <v>45459</v>
      </c>
      <c r="O132" s="143"/>
      <c r="P132" s="143"/>
      <c r="R132" s="134">
        <f t="shared" si="20"/>
        <v>45469</v>
      </c>
    </row>
    <row r="133" spans="5:19" x14ac:dyDescent="0.25">
      <c r="I133" s="123" t="str">
        <f t="shared" si="15"/>
        <v/>
      </c>
      <c r="J133" s="129" t="str">
        <f t="shared" si="12"/>
        <v/>
      </c>
      <c r="K133" s="144">
        <v>14</v>
      </c>
      <c r="L133" s="129" t="str">
        <f t="shared" si="13"/>
        <v>06/17/24-06/30/24</v>
      </c>
      <c r="M133" s="131">
        <f t="shared" si="21"/>
        <v>45460</v>
      </c>
      <c r="N133" s="132">
        <f t="shared" si="21"/>
        <v>45473</v>
      </c>
      <c r="O133" s="143"/>
      <c r="P133" s="143"/>
      <c r="R133" s="134">
        <f t="shared" si="20"/>
        <v>45483</v>
      </c>
    </row>
    <row r="134" spans="5:19" x14ac:dyDescent="0.25">
      <c r="I134" s="123" t="str">
        <f t="shared" si="15"/>
        <v/>
      </c>
      <c r="J134" s="129" t="str">
        <f t="shared" si="12"/>
        <v/>
      </c>
      <c r="K134" s="144">
        <v>15</v>
      </c>
      <c r="L134" s="129" t="str">
        <f t="shared" si="13"/>
        <v>07/01/24-07/14/24</v>
      </c>
      <c r="M134" s="131">
        <f t="shared" si="21"/>
        <v>45474</v>
      </c>
      <c r="N134" s="132">
        <f t="shared" si="21"/>
        <v>45487</v>
      </c>
      <c r="O134" s="143"/>
      <c r="P134" s="143"/>
      <c r="R134" s="134">
        <f t="shared" si="20"/>
        <v>45497</v>
      </c>
    </row>
    <row r="135" spans="5:19" x14ac:dyDescent="0.25">
      <c r="I135" s="123" t="str">
        <f t="shared" si="15"/>
        <v/>
      </c>
      <c r="J135" s="129" t="str">
        <f t="shared" ref="J135:J198" si="22">G135&amp;F135</f>
        <v/>
      </c>
      <c r="K135" s="144">
        <v>16</v>
      </c>
      <c r="L135" s="129" t="str">
        <f t="shared" ref="L135:L198" si="23">TEXT(M135,"mm/dd/yy") &amp;"-"&amp;TEXT(N135,"mm/dd/yy")</f>
        <v>07/15/24-07/28/24</v>
      </c>
      <c r="M135" s="131">
        <f t="shared" si="21"/>
        <v>45488</v>
      </c>
      <c r="N135" s="132">
        <f t="shared" si="21"/>
        <v>45501</v>
      </c>
      <c r="O135" s="143"/>
      <c r="P135" s="143"/>
      <c r="R135" s="134">
        <f t="shared" si="20"/>
        <v>45511</v>
      </c>
    </row>
    <row r="136" spans="5:19" x14ac:dyDescent="0.25">
      <c r="I136" s="123" t="str">
        <f t="shared" si="15"/>
        <v/>
      </c>
      <c r="J136" s="129" t="str">
        <f t="shared" si="22"/>
        <v/>
      </c>
      <c r="K136" s="144">
        <v>17</v>
      </c>
      <c r="L136" s="129" t="str">
        <f t="shared" si="23"/>
        <v>07/29/24-08/11/24</v>
      </c>
      <c r="M136" s="131">
        <f t="shared" si="21"/>
        <v>45502</v>
      </c>
      <c r="N136" s="132">
        <f t="shared" si="21"/>
        <v>45515</v>
      </c>
      <c r="O136" s="143"/>
      <c r="P136" s="143"/>
      <c r="R136" s="134">
        <f t="shared" si="20"/>
        <v>45525</v>
      </c>
    </row>
    <row r="137" spans="5:19" x14ac:dyDescent="0.25">
      <c r="E137" s="115">
        <v>11</v>
      </c>
      <c r="F137" s="116">
        <v>1</v>
      </c>
      <c r="G137">
        <v>2024</v>
      </c>
      <c r="H137">
        <v>2024</v>
      </c>
      <c r="I137" s="123" t="str">
        <f t="shared" si="15"/>
        <v>202411</v>
      </c>
      <c r="J137" s="129" t="str">
        <f t="shared" si="22"/>
        <v>20241</v>
      </c>
      <c r="K137" s="144">
        <v>18</v>
      </c>
      <c r="L137" s="129" t="str">
        <f t="shared" si="23"/>
        <v>08/12/24-08/25/24</v>
      </c>
      <c r="M137" s="131">
        <f t="shared" si="21"/>
        <v>45516</v>
      </c>
      <c r="N137" s="132">
        <f t="shared" si="21"/>
        <v>45529</v>
      </c>
      <c r="O137" s="143">
        <v>1</v>
      </c>
      <c r="P137" s="143">
        <v>1</v>
      </c>
      <c r="Q137" s="160">
        <v>10</v>
      </c>
      <c r="R137" s="134">
        <f t="shared" si="20"/>
        <v>45539</v>
      </c>
      <c r="S137" s="137">
        <v>45516</v>
      </c>
    </row>
    <row r="138" spans="5:19" x14ac:dyDescent="0.25">
      <c r="E138" s="115">
        <v>12</v>
      </c>
      <c r="F138" s="116">
        <v>2</v>
      </c>
      <c r="G138">
        <v>2024</v>
      </c>
      <c r="H138">
        <v>2024</v>
      </c>
      <c r="I138" s="123" t="str">
        <f t="shared" si="15"/>
        <v>202412</v>
      </c>
      <c r="J138" s="129" t="str">
        <f t="shared" si="22"/>
        <v>20242</v>
      </c>
      <c r="K138" s="144">
        <v>19</v>
      </c>
      <c r="L138" s="129" t="str">
        <f t="shared" si="23"/>
        <v>08/26/24-09/08/24</v>
      </c>
      <c r="M138" s="131">
        <f t="shared" si="21"/>
        <v>45530</v>
      </c>
      <c r="N138" s="132">
        <f t="shared" si="21"/>
        <v>45543</v>
      </c>
      <c r="O138" s="143">
        <v>1</v>
      </c>
      <c r="P138" s="143">
        <v>1</v>
      </c>
      <c r="Q138" s="160">
        <v>10</v>
      </c>
      <c r="R138" s="134">
        <f t="shared" si="20"/>
        <v>45553</v>
      </c>
      <c r="S138" s="128">
        <v>0</v>
      </c>
    </row>
    <row r="139" spans="5:19" x14ac:dyDescent="0.25">
      <c r="E139" s="115">
        <v>13</v>
      </c>
      <c r="F139" s="116">
        <v>3</v>
      </c>
      <c r="G139">
        <v>2024</v>
      </c>
      <c r="H139">
        <v>2024</v>
      </c>
      <c r="I139" s="123" t="str">
        <f t="shared" si="15"/>
        <v>202413</v>
      </c>
      <c r="J139" s="129" t="str">
        <f t="shared" si="22"/>
        <v>20243</v>
      </c>
      <c r="K139" s="144">
        <v>20</v>
      </c>
      <c r="L139" s="129" t="str">
        <f t="shared" si="23"/>
        <v>09/09/24-09/22/24</v>
      </c>
      <c r="M139" s="131">
        <f t="shared" si="21"/>
        <v>45544</v>
      </c>
      <c r="N139" s="132">
        <f t="shared" si="21"/>
        <v>45557</v>
      </c>
      <c r="O139" s="143">
        <v>1</v>
      </c>
      <c r="P139" s="143">
        <v>1</v>
      </c>
      <c r="Q139" s="160">
        <v>10</v>
      </c>
      <c r="R139" s="134">
        <f t="shared" si="20"/>
        <v>45567</v>
      </c>
      <c r="S139" s="128">
        <v>0</v>
      </c>
    </row>
    <row r="140" spans="5:19" x14ac:dyDescent="0.25">
      <c r="E140" s="115">
        <v>14</v>
      </c>
      <c r="F140" s="116">
        <v>4</v>
      </c>
      <c r="G140">
        <v>2024</v>
      </c>
      <c r="H140">
        <v>2024</v>
      </c>
      <c r="I140" s="123" t="str">
        <f t="shared" si="15"/>
        <v>202414</v>
      </c>
      <c r="J140" s="129" t="str">
        <f t="shared" si="22"/>
        <v>20244</v>
      </c>
      <c r="K140" s="144">
        <v>21</v>
      </c>
      <c r="L140" s="129" t="str">
        <f t="shared" si="23"/>
        <v>09/23/24-10/06/24</v>
      </c>
      <c r="M140" s="131">
        <f t="shared" si="21"/>
        <v>45558</v>
      </c>
      <c r="N140" s="132">
        <f t="shared" si="21"/>
        <v>45571</v>
      </c>
      <c r="O140" s="143">
        <v>1</v>
      </c>
      <c r="P140" s="143">
        <v>1</v>
      </c>
      <c r="Q140" s="160">
        <v>10</v>
      </c>
      <c r="R140" s="134">
        <f t="shared" si="20"/>
        <v>45581</v>
      </c>
      <c r="S140" s="128">
        <v>0</v>
      </c>
    </row>
    <row r="141" spans="5:19" x14ac:dyDescent="0.25">
      <c r="E141" s="115">
        <v>15</v>
      </c>
      <c r="F141" s="116">
        <v>5</v>
      </c>
      <c r="G141">
        <v>2024</v>
      </c>
      <c r="H141">
        <v>2024</v>
      </c>
      <c r="I141" s="123" t="str">
        <f t="shared" si="15"/>
        <v>202415</v>
      </c>
      <c r="J141" s="129" t="str">
        <f t="shared" si="22"/>
        <v>20245</v>
      </c>
      <c r="K141" s="144">
        <v>22</v>
      </c>
      <c r="L141" s="129" t="str">
        <f t="shared" si="23"/>
        <v>10/07/24-10/20/24</v>
      </c>
      <c r="M141" s="131">
        <f t="shared" si="21"/>
        <v>45572</v>
      </c>
      <c r="N141" s="132">
        <f t="shared" si="21"/>
        <v>45585</v>
      </c>
      <c r="O141" s="143">
        <v>1</v>
      </c>
      <c r="P141" s="143">
        <v>1</v>
      </c>
      <c r="Q141" s="160">
        <v>10</v>
      </c>
      <c r="R141" s="134">
        <f t="shared" si="20"/>
        <v>45595</v>
      </c>
      <c r="S141" s="128">
        <v>0</v>
      </c>
    </row>
    <row r="142" spans="5:19" x14ac:dyDescent="0.25">
      <c r="E142" s="115">
        <v>16</v>
      </c>
      <c r="F142" s="116">
        <v>6</v>
      </c>
      <c r="G142">
        <v>2024</v>
      </c>
      <c r="H142">
        <v>2024</v>
      </c>
      <c r="I142" s="123" t="str">
        <f t="shared" si="15"/>
        <v>202416</v>
      </c>
      <c r="J142" s="129" t="str">
        <f t="shared" si="22"/>
        <v>20246</v>
      </c>
      <c r="K142" s="144">
        <v>23</v>
      </c>
      <c r="L142" s="129" t="str">
        <f t="shared" si="23"/>
        <v>10/21/24-11/03/24</v>
      </c>
      <c r="M142" s="131">
        <f t="shared" si="21"/>
        <v>45586</v>
      </c>
      <c r="N142" s="132">
        <f t="shared" si="21"/>
        <v>45599</v>
      </c>
      <c r="O142" s="143">
        <v>1</v>
      </c>
      <c r="P142" s="143">
        <v>1</v>
      </c>
      <c r="Q142" s="160">
        <v>10</v>
      </c>
      <c r="R142" s="134">
        <f t="shared" si="20"/>
        <v>45609</v>
      </c>
      <c r="S142" s="128">
        <v>0</v>
      </c>
    </row>
    <row r="143" spans="5:19" x14ac:dyDescent="0.25">
      <c r="E143" s="115">
        <v>17</v>
      </c>
      <c r="F143" s="116">
        <v>7</v>
      </c>
      <c r="G143">
        <v>2024</v>
      </c>
      <c r="H143">
        <v>2024</v>
      </c>
      <c r="I143" s="123" t="str">
        <f t="shared" si="15"/>
        <v>202417</v>
      </c>
      <c r="J143" s="129" t="str">
        <f t="shared" si="22"/>
        <v>20247</v>
      </c>
      <c r="K143" s="144">
        <v>24</v>
      </c>
      <c r="L143" s="129" t="str">
        <f t="shared" si="23"/>
        <v>11/04/24-11/17/24</v>
      </c>
      <c r="M143" s="131">
        <f t="shared" si="21"/>
        <v>45600</v>
      </c>
      <c r="N143" s="132">
        <f t="shared" si="21"/>
        <v>45613</v>
      </c>
      <c r="O143" s="143">
        <v>1</v>
      </c>
      <c r="P143" s="143">
        <v>1</v>
      </c>
      <c r="Q143" s="160">
        <v>10</v>
      </c>
      <c r="R143" s="134">
        <f t="shared" si="20"/>
        <v>45623</v>
      </c>
      <c r="S143" s="128">
        <v>0</v>
      </c>
    </row>
    <row r="144" spans="5:19" x14ac:dyDescent="0.25">
      <c r="E144" s="115">
        <v>18</v>
      </c>
      <c r="F144" s="116">
        <v>8</v>
      </c>
      <c r="G144">
        <v>2024</v>
      </c>
      <c r="H144">
        <v>2024</v>
      </c>
      <c r="I144" s="123" t="str">
        <f t="shared" si="15"/>
        <v>202418</v>
      </c>
      <c r="J144" s="129" t="str">
        <f t="shared" si="22"/>
        <v>20248</v>
      </c>
      <c r="K144" s="144">
        <v>25</v>
      </c>
      <c r="L144" s="129" t="str">
        <f t="shared" si="23"/>
        <v>11/18/24-12/01/24</v>
      </c>
      <c r="M144" s="131">
        <f t="shared" si="21"/>
        <v>45614</v>
      </c>
      <c r="N144" s="132">
        <f t="shared" si="21"/>
        <v>45627</v>
      </c>
      <c r="O144" s="143">
        <v>1</v>
      </c>
      <c r="P144" s="143">
        <v>1</v>
      </c>
      <c r="Q144" s="160">
        <v>10</v>
      </c>
      <c r="R144" s="134">
        <f t="shared" si="20"/>
        <v>45637</v>
      </c>
      <c r="S144" s="128">
        <v>0</v>
      </c>
    </row>
    <row r="145" spans="5:19" x14ac:dyDescent="0.25">
      <c r="E145" s="115">
        <v>19</v>
      </c>
      <c r="F145" s="116">
        <v>9</v>
      </c>
      <c r="G145">
        <v>2024</v>
      </c>
      <c r="H145">
        <v>2024</v>
      </c>
      <c r="I145" s="123" t="str">
        <f t="shared" ref="I145:I208" si="24">H145&amp;E145</f>
        <v>202419</v>
      </c>
      <c r="J145" s="129" t="str">
        <f t="shared" si="22"/>
        <v>20249</v>
      </c>
      <c r="K145" s="144">
        <v>26</v>
      </c>
      <c r="L145" s="129" t="str">
        <f t="shared" si="23"/>
        <v>12/02/24-12/15/24</v>
      </c>
      <c r="M145" s="131">
        <f t="shared" si="21"/>
        <v>45628</v>
      </c>
      <c r="N145" s="132">
        <f t="shared" si="21"/>
        <v>45641</v>
      </c>
      <c r="O145" s="143">
        <v>1</v>
      </c>
      <c r="P145" s="143">
        <v>1</v>
      </c>
      <c r="Q145" s="160">
        <v>10</v>
      </c>
      <c r="R145" s="134">
        <f t="shared" si="20"/>
        <v>45651</v>
      </c>
      <c r="S145" s="139">
        <v>0</v>
      </c>
    </row>
    <row r="146" spans="5:19" x14ac:dyDescent="0.25">
      <c r="E146" s="115">
        <v>20</v>
      </c>
      <c r="F146" s="116">
        <v>10</v>
      </c>
      <c r="G146">
        <v>2024</v>
      </c>
      <c r="H146">
        <v>2024</v>
      </c>
      <c r="I146" s="123" t="str">
        <f t="shared" si="24"/>
        <v>202420</v>
      </c>
      <c r="J146" s="129" t="str">
        <f t="shared" si="22"/>
        <v>202410</v>
      </c>
      <c r="K146" s="145" t="s">
        <v>45</v>
      </c>
      <c r="L146" s="129" t="str">
        <f t="shared" si="23"/>
        <v>12/16/24-12/29/24</v>
      </c>
      <c r="M146" s="131">
        <f t="shared" si="21"/>
        <v>45642</v>
      </c>
      <c r="N146" s="132">
        <f t="shared" si="21"/>
        <v>45655</v>
      </c>
      <c r="O146" s="146">
        <v>0.5</v>
      </c>
      <c r="P146" s="146">
        <v>0.5</v>
      </c>
      <c r="Q146" s="165">
        <v>5</v>
      </c>
      <c r="R146" s="134">
        <f t="shared" si="20"/>
        <v>45665</v>
      </c>
      <c r="S146" s="137">
        <v>45646</v>
      </c>
    </row>
    <row r="147" spans="5:19" x14ac:dyDescent="0.25">
      <c r="E147" s="115">
        <v>1</v>
      </c>
      <c r="F147" s="116">
        <v>11</v>
      </c>
      <c r="G147">
        <v>2024</v>
      </c>
      <c r="H147">
        <v>2025</v>
      </c>
      <c r="I147" s="123" t="str">
        <f t="shared" si="24"/>
        <v>20251</v>
      </c>
      <c r="J147" s="129" t="str">
        <f t="shared" si="22"/>
        <v>202411</v>
      </c>
      <c r="K147" s="145" t="s">
        <v>43</v>
      </c>
      <c r="L147" s="129" t="str">
        <f t="shared" si="23"/>
        <v>12/30/24-01/12/25</v>
      </c>
      <c r="M147" s="131">
        <f t="shared" si="21"/>
        <v>45656</v>
      </c>
      <c r="N147" s="132">
        <f t="shared" si="21"/>
        <v>45669</v>
      </c>
      <c r="P147" s="146">
        <v>0.5</v>
      </c>
      <c r="Q147" s="165">
        <v>5</v>
      </c>
      <c r="R147" s="134">
        <f t="shared" si="20"/>
        <v>45679</v>
      </c>
      <c r="S147" s="137">
        <v>45663</v>
      </c>
    </row>
    <row r="148" spans="5:19" x14ac:dyDescent="0.25">
      <c r="E148" s="115">
        <v>2</v>
      </c>
      <c r="F148" s="116">
        <v>12</v>
      </c>
      <c r="G148">
        <v>2024</v>
      </c>
      <c r="H148">
        <v>2025</v>
      </c>
      <c r="I148" s="123" t="str">
        <f t="shared" si="24"/>
        <v>20252</v>
      </c>
      <c r="J148" s="129" t="str">
        <f t="shared" si="22"/>
        <v>202412</v>
      </c>
      <c r="K148" s="145" t="s">
        <v>42</v>
      </c>
      <c r="L148" s="129" t="str">
        <f t="shared" si="23"/>
        <v>01/13/25-01/26/25</v>
      </c>
      <c r="M148" s="131">
        <f t="shared" ref="M148:N163" si="25">M147+14</f>
        <v>45670</v>
      </c>
      <c r="N148" s="132">
        <f t="shared" si="25"/>
        <v>45683</v>
      </c>
      <c r="P148" s="143">
        <v>1</v>
      </c>
      <c r="Q148" s="160">
        <v>10</v>
      </c>
      <c r="R148" s="134">
        <f t="shared" si="20"/>
        <v>45693</v>
      </c>
      <c r="S148" s="128">
        <v>0</v>
      </c>
    </row>
    <row r="149" spans="5:19" x14ac:dyDescent="0.25">
      <c r="E149" s="115">
        <v>3</v>
      </c>
      <c r="F149" s="116">
        <v>13</v>
      </c>
      <c r="G149">
        <v>2024</v>
      </c>
      <c r="H149">
        <v>2025</v>
      </c>
      <c r="I149" s="123" t="str">
        <f t="shared" si="24"/>
        <v>20253</v>
      </c>
      <c r="J149" s="129" t="str">
        <f t="shared" si="22"/>
        <v>202413</v>
      </c>
      <c r="K149" s="145" t="s">
        <v>41</v>
      </c>
      <c r="L149" s="129" t="str">
        <f t="shared" si="23"/>
        <v>01/27/25-02/09/25</v>
      </c>
      <c r="M149" s="131">
        <f t="shared" si="25"/>
        <v>45684</v>
      </c>
      <c r="N149" s="132">
        <f t="shared" si="25"/>
        <v>45697</v>
      </c>
      <c r="P149" s="143">
        <v>1</v>
      </c>
      <c r="Q149" s="160">
        <v>10</v>
      </c>
      <c r="R149" s="134">
        <f t="shared" si="20"/>
        <v>45707</v>
      </c>
      <c r="S149" s="128">
        <v>0</v>
      </c>
    </row>
    <row r="150" spans="5:19" x14ac:dyDescent="0.25">
      <c r="E150" s="115">
        <v>4</v>
      </c>
      <c r="F150" s="116">
        <v>14</v>
      </c>
      <c r="G150">
        <v>2024</v>
      </c>
      <c r="H150">
        <v>2025</v>
      </c>
      <c r="I150" s="123" t="str">
        <f t="shared" si="24"/>
        <v>20254</v>
      </c>
      <c r="J150" s="129" t="str">
        <f t="shared" si="22"/>
        <v>202414</v>
      </c>
      <c r="K150" s="145" t="s">
        <v>40</v>
      </c>
      <c r="L150" s="129" t="str">
        <f t="shared" si="23"/>
        <v>02/10/25-02/23/25</v>
      </c>
      <c r="M150" s="131">
        <f t="shared" si="25"/>
        <v>45698</v>
      </c>
      <c r="N150" s="132">
        <f t="shared" si="25"/>
        <v>45711</v>
      </c>
      <c r="P150" s="143">
        <v>1</v>
      </c>
      <c r="Q150" s="160">
        <v>10</v>
      </c>
      <c r="R150" s="134">
        <f t="shared" si="20"/>
        <v>45721</v>
      </c>
      <c r="S150" s="128">
        <v>0</v>
      </c>
    </row>
    <row r="151" spans="5:19" x14ac:dyDescent="0.25">
      <c r="E151" s="115">
        <v>5</v>
      </c>
      <c r="F151" s="116">
        <v>15</v>
      </c>
      <c r="G151">
        <v>2024</v>
      </c>
      <c r="H151">
        <v>2025</v>
      </c>
      <c r="I151" s="123" t="str">
        <f t="shared" si="24"/>
        <v>20255</v>
      </c>
      <c r="J151" s="129" t="str">
        <f t="shared" si="22"/>
        <v>202415</v>
      </c>
      <c r="K151" s="145" t="s">
        <v>39</v>
      </c>
      <c r="L151" s="129" t="str">
        <f t="shared" si="23"/>
        <v>02/24/25-03/09/25</v>
      </c>
      <c r="M151" s="131">
        <f t="shared" si="25"/>
        <v>45712</v>
      </c>
      <c r="N151" s="132">
        <f t="shared" si="25"/>
        <v>45725</v>
      </c>
      <c r="P151" s="143">
        <v>1</v>
      </c>
      <c r="Q151" s="160">
        <v>10</v>
      </c>
      <c r="R151" s="134">
        <f t="shared" si="20"/>
        <v>45735</v>
      </c>
      <c r="S151" s="128">
        <v>0</v>
      </c>
    </row>
    <row r="152" spans="5:19" x14ac:dyDescent="0.25">
      <c r="E152" s="115">
        <v>6</v>
      </c>
      <c r="F152" s="116">
        <v>16</v>
      </c>
      <c r="G152">
        <v>2024</v>
      </c>
      <c r="H152">
        <v>2025</v>
      </c>
      <c r="I152" s="123" t="str">
        <f t="shared" si="24"/>
        <v>20256</v>
      </c>
      <c r="J152" s="129" t="str">
        <f t="shared" si="22"/>
        <v>202416</v>
      </c>
      <c r="K152" s="145" t="s">
        <v>38</v>
      </c>
      <c r="L152" s="129" t="str">
        <f t="shared" si="23"/>
        <v>03/10/25-03/23/25</v>
      </c>
      <c r="M152" s="131">
        <f t="shared" si="25"/>
        <v>45726</v>
      </c>
      <c r="N152" s="132">
        <f t="shared" si="25"/>
        <v>45739</v>
      </c>
      <c r="P152" s="143">
        <v>1</v>
      </c>
      <c r="Q152" s="160">
        <v>10</v>
      </c>
      <c r="R152" s="134">
        <f t="shared" si="20"/>
        <v>45749</v>
      </c>
      <c r="S152" s="128">
        <v>0</v>
      </c>
    </row>
    <row r="153" spans="5:19" x14ac:dyDescent="0.25">
      <c r="E153" s="115">
        <v>7</v>
      </c>
      <c r="F153" s="116">
        <v>17</v>
      </c>
      <c r="G153">
        <v>2024</v>
      </c>
      <c r="H153">
        <v>2025</v>
      </c>
      <c r="I153" s="123" t="str">
        <f t="shared" si="24"/>
        <v>20257</v>
      </c>
      <c r="J153" s="129" t="str">
        <f t="shared" si="22"/>
        <v>202417</v>
      </c>
      <c r="K153" s="145" t="s">
        <v>37</v>
      </c>
      <c r="L153" s="129" t="str">
        <f t="shared" si="23"/>
        <v>03/24/25-04/06/25</v>
      </c>
      <c r="M153" s="131">
        <f t="shared" si="25"/>
        <v>45740</v>
      </c>
      <c r="N153" s="132">
        <f t="shared" si="25"/>
        <v>45753</v>
      </c>
      <c r="P153" s="143">
        <v>1</v>
      </c>
      <c r="Q153" s="160">
        <v>10</v>
      </c>
      <c r="R153" s="134">
        <f t="shared" si="20"/>
        <v>45763</v>
      </c>
      <c r="S153" s="128">
        <v>0</v>
      </c>
    </row>
    <row r="154" spans="5:19" x14ac:dyDescent="0.25">
      <c r="E154" s="115">
        <v>8</v>
      </c>
      <c r="F154" s="116">
        <v>18</v>
      </c>
      <c r="G154">
        <v>2024</v>
      </c>
      <c r="H154">
        <v>2025</v>
      </c>
      <c r="I154" s="123" t="str">
        <f t="shared" si="24"/>
        <v>20258</v>
      </c>
      <c r="J154" s="129" t="str">
        <f t="shared" si="22"/>
        <v>202418</v>
      </c>
      <c r="K154" s="145" t="s">
        <v>36</v>
      </c>
      <c r="L154" s="129" t="str">
        <f t="shared" si="23"/>
        <v>04/07/25-04/20/25</v>
      </c>
      <c r="M154" s="131">
        <f t="shared" si="25"/>
        <v>45754</v>
      </c>
      <c r="N154" s="132">
        <f t="shared" si="25"/>
        <v>45767</v>
      </c>
      <c r="P154" s="143">
        <v>1</v>
      </c>
      <c r="Q154" s="160">
        <v>10</v>
      </c>
      <c r="R154" s="134">
        <f t="shared" si="20"/>
        <v>45777</v>
      </c>
      <c r="S154" s="128">
        <v>0</v>
      </c>
    </row>
    <row r="155" spans="5:19" x14ac:dyDescent="0.25">
      <c r="E155" s="115">
        <v>9</v>
      </c>
      <c r="F155" s="116">
        <v>19</v>
      </c>
      <c r="G155">
        <v>2024</v>
      </c>
      <c r="H155">
        <v>2025</v>
      </c>
      <c r="I155" s="123" t="str">
        <f t="shared" si="24"/>
        <v>20259</v>
      </c>
      <c r="J155" s="129" t="str">
        <f t="shared" si="22"/>
        <v>202419</v>
      </c>
      <c r="K155" s="145" t="s">
        <v>35</v>
      </c>
      <c r="L155" s="129" t="str">
        <f t="shared" si="23"/>
        <v>04/21/25-05/04/25</v>
      </c>
      <c r="M155" s="131">
        <f t="shared" si="25"/>
        <v>45768</v>
      </c>
      <c r="N155" s="132">
        <f t="shared" si="25"/>
        <v>45781</v>
      </c>
      <c r="P155" s="143">
        <v>1</v>
      </c>
      <c r="Q155" s="160">
        <v>10</v>
      </c>
      <c r="R155" s="134">
        <f t="shared" si="20"/>
        <v>45791</v>
      </c>
      <c r="S155" s="139">
        <v>0</v>
      </c>
    </row>
    <row r="156" spans="5:19" x14ac:dyDescent="0.25">
      <c r="E156" s="115">
        <v>10</v>
      </c>
      <c r="F156" s="116">
        <v>20</v>
      </c>
      <c r="G156">
        <v>2024</v>
      </c>
      <c r="H156">
        <v>2025</v>
      </c>
      <c r="I156" s="123" t="str">
        <f t="shared" si="24"/>
        <v>202510</v>
      </c>
      <c r="J156" s="129" t="str">
        <f t="shared" si="22"/>
        <v>202420</v>
      </c>
      <c r="K156" s="145" t="s">
        <v>78</v>
      </c>
      <c r="L156" s="129" t="str">
        <f t="shared" si="23"/>
        <v>05/05/25-05/18/25</v>
      </c>
      <c r="M156" s="131">
        <f t="shared" si="25"/>
        <v>45782</v>
      </c>
      <c r="N156" s="132">
        <f t="shared" si="25"/>
        <v>45795</v>
      </c>
      <c r="P156" s="143">
        <v>1</v>
      </c>
      <c r="Q156" s="160">
        <v>10</v>
      </c>
      <c r="R156" s="134">
        <f t="shared" si="20"/>
        <v>45805</v>
      </c>
      <c r="S156" s="137">
        <v>45793</v>
      </c>
    </row>
    <row r="157" spans="5:19" x14ac:dyDescent="0.25">
      <c r="I157" s="123" t="str">
        <f t="shared" si="24"/>
        <v/>
      </c>
      <c r="J157" s="129" t="str">
        <f t="shared" si="22"/>
        <v/>
      </c>
      <c r="K157" s="145" t="s">
        <v>77</v>
      </c>
      <c r="L157" s="129" t="str">
        <f t="shared" si="23"/>
        <v>05/19/25-06/01/25</v>
      </c>
      <c r="M157" s="131">
        <f t="shared" si="25"/>
        <v>45796</v>
      </c>
      <c r="N157" s="132">
        <f t="shared" si="25"/>
        <v>45809</v>
      </c>
      <c r="R157" s="134">
        <f t="shared" si="20"/>
        <v>45819</v>
      </c>
    </row>
    <row r="158" spans="5:19" x14ac:dyDescent="0.25">
      <c r="I158" s="123" t="str">
        <f t="shared" si="24"/>
        <v/>
      </c>
      <c r="J158" s="129" t="str">
        <f t="shared" si="22"/>
        <v/>
      </c>
      <c r="K158" s="145" t="s">
        <v>76</v>
      </c>
      <c r="L158" s="129" t="str">
        <f t="shared" si="23"/>
        <v>06/02/25-06/15/25</v>
      </c>
      <c r="M158" s="131">
        <f t="shared" si="25"/>
        <v>45810</v>
      </c>
      <c r="N158" s="132">
        <f t="shared" si="25"/>
        <v>45823</v>
      </c>
      <c r="R158" s="134">
        <f t="shared" si="20"/>
        <v>45833</v>
      </c>
    </row>
    <row r="159" spans="5:19" x14ac:dyDescent="0.25">
      <c r="I159" s="123" t="str">
        <f t="shared" si="24"/>
        <v/>
      </c>
      <c r="J159" s="129" t="str">
        <f t="shared" si="22"/>
        <v/>
      </c>
      <c r="K159" s="145" t="s">
        <v>75</v>
      </c>
      <c r="L159" s="129" t="str">
        <f t="shared" si="23"/>
        <v>06/16/25-06/29/25</v>
      </c>
      <c r="M159" s="131">
        <f t="shared" si="25"/>
        <v>45824</v>
      </c>
      <c r="N159" s="132">
        <f t="shared" si="25"/>
        <v>45837</v>
      </c>
      <c r="R159" s="134">
        <f t="shared" si="20"/>
        <v>45847</v>
      </c>
    </row>
    <row r="160" spans="5:19" x14ac:dyDescent="0.25">
      <c r="I160" s="123" t="str">
        <f t="shared" si="24"/>
        <v/>
      </c>
      <c r="J160" s="129" t="str">
        <f t="shared" si="22"/>
        <v/>
      </c>
      <c r="K160" s="145" t="s">
        <v>74</v>
      </c>
      <c r="L160" s="129" t="str">
        <f t="shared" si="23"/>
        <v>06/30/25-07/13/25</v>
      </c>
      <c r="M160" s="131">
        <f t="shared" si="25"/>
        <v>45838</v>
      </c>
      <c r="N160" s="132">
        <f t="shared" si="25"/>
        <v>45851</v>
      </c>
      <c r="R160" s="134">
        <f t="shared" si="20"/>
        <v>45861</v>
      </c>
    </row>
    <row r="161" spans="5:19" x14ac:dyDescent="0.25">
      <c r="I161" s="123" t="str">
        <f t="shared" si="24"/>
        <v/>
      </c>
      <c r="J161" s="129" t="str">
        <f t="shared" si="22"/>
        <v/>
      </c>
      <c r="K161" s="145" t="s">
        <v>73</v>
      </c>
      <c r="L161" s="129" t="str">
        <f t="shared" si="23"/>
        <v>07/14/25-07/27/25</v>
      </c>
      <c r="M161" s="131">
        <f t="shared" si="25"/>
        <v>45852</v>
      </c>
      <c r="N161" s="132">
        <f t="shared" si="25"/>
        <v>45865</v>
      </c>
      <c r="R161" s="134">
        <f t="shared" si="20"/>
        <v>45875</v>
      </c>
    </row>
    <row r="162" spans="5:19" x14ac:dyDescent="0.25">
      <c r="I162" s="123" t="str">
        <f t="shared" si="24"/>
        <v/>
      </c>
      <c r="J162" s="129" t="str">
        <f t="shared" si="22"/>
        <v/>
      </c>
      <c r="K162" s="145" t="s">
        <v>57</v>
      </c>
      <c r="L162" s="129" t="str">
        <f t="shared" si="23"/>
        <v>07/28/25-08/10/25</v>
      </c>
      <c r="M162" s="131">
        <f t="shared" si="25"/>
        <v>45866</v>
      </c>
      <c r="N162" s="132">
        <f t="shared" si="25"/>
        <v>45879</v>
      </c>
      <c r="R162" s="134">
        <f t="shared" si="20"/>
        <v>45889</v>
      </c>
    </row>
    <row r="163" spans="5:19" x14ac:dyDescent="0.25">
      <c r="E163" s="115">
        <v>11</v>
      </c>
      <c r="F163" s="116">
        <v>1</v>
      </c>
      <c r="G163">
        <v>2025</v>
      </c>
      <c r="H163">
        <v>2025</v>
      </c>
      <c r="I163" s="123" t="str">
        <f t="shared" si="24"/>
        <v>202511</v>
      </c>
      <c r="J163" s="129" t="str">
        <f t="shared" si="22"/>
        <v>20251</v>
      </c>
      <c r="K163" s="145" t="s">
        <v>55</v>
      </c>
      <c r="L163" s="129" t="str">
        <f t="shared" si="23"/>
        <v>08/11/25-08/24/25</v>
      </c>
      <c r="M163" s="131">
        <f t="shared" si="25"/>
        <v>45880</v>
      </c>
      <c r="N163" s="132">
        <f t="shared" si="25"/>
        <v>45893</v>
      </c>
      <c r="P163" s="143">
        <v>1</v>
      </c>
      <c r="Q163" s="160">
        <v>10</v>
      </c>
      <c r="R163" s="134">
        <f t="shared" si="20"/>
        <v>45903</v>
      </c>
      <c r="S163" s="128">
        <v>45880</v>
      </c>
    </row>
    <row r="164" spans="5:19" x14ac:dyDescent="0.25">
      <c r="E164" s="115">
        <v>12</v>
      </c>
      <c r="F164" s="116">
        <v>2</v>
      </c>
      <c r="G164">
        <v>2025</v>
      </c>
      <c r="H164">
        <v>2025</v>
      </c>
      <c r="I164" s="123" t="str">
        <f t="shared" si="24"/>
        <v>202512</v>
      </c>
      <c r="J164" s="129" t="str">
        <f t="shared" si="22"/>
        <v>20252</v>
      </c>
      <c r="K164" s="145" t="s">
        <v>54</v>
      </c>
      <c r="L164" s="129" t="str">
        <f t="shared" si="23"/>
        <v>08/25/25-09/07/25</v>
      </c>
      <c r="M164" s="131">
        <f t="shared" ref="M164:N179" si="26">M163+14</f>
        <v>45894</v>
      </c>
      <c r="N164" s="132">
        <f t="shared" si="26"/>
        <v>45907</v>
      </c>
      <c r="P164" s="143">
        <v>1</v>
      </c>
      <c r="Q164" s="160">
        <v>10</v>
      </c>
      <c r="R164" s="134">
        <f t="shared" si="20"/>
        <v>45917</v>
      </c>
      <c r="S164" s="128">
        <v>0</v>
      </c>
    </row>
    <row r="165" spans="5:19" x14ac:dyDescent="0.25">
      <c r="E165" s="115">
        <v>13</v>
      </c>
      <c r="F165" s="116">
        <v>3</v>
      </c>
      <c r="G165">
        <v>2025</v>
      </c>
      <c r="H165">
        <v>2025</v>
      </c>
      <c r="I165" s="123" t="str">
        <f t="shared" si="24"/>
        <v>202513</v>
      </c>
      <c r="J165" s="129" t="str">
        <f t="shared" si="22"/>
        <v>20253</v>
      </c>
      <c r="K165" s="145" t="s">
        <v>53</v>
      </c>
      <c r="L165" s="129" t="str">
        <f t="shared" si="23"/>
        <v>09/08/25-09/21/25</v>
      </c>
      <c r="M165" s="131">
        <f t="shared" si="26"/>
        <v>45908</v>
      </c>
      <c r="N165" s="132">
        <f t="shared" si="26"/>
        <v>45921</v>
      </c>
      <c r="P165" s="143">
        <v>1</v>
      </c>
      <c r="Q165" s="160">
        <v>10</v>
      </c>
      <c r="R165" s="134">
        <f t="shared" si="20"/>
        <v>45931</v>
      </c>
      <c r="S165" s="128">
        <v>0</v>
      </c>
    </row>
    <row r="166" spans="5:19" x14ac:dyDescent="0.25">
      <c r="E166" s="115">
        <v>14</v>
      </c>
      <c r="F166" s="116">
        <v>4</v>
      </c>
      <c r="G166">
        <v>2025</v>
      </c>
      <c r="H166">
        <v>2025</v>
      </c>
      <c r="I166" s="123" t="str">
        <f t="shared" si="24"/>
        <v>202514</v>
      </c>
      <c r="J166" s="129" t="str">
        <f t="shared" si="22"/>
        <v>20254</v>
      </c>
      <c r="K166" s="145" t="s">
        <v>52</v>
      </c>
      <c r="L166" s="129" t="str">
        <f t="shared" si="23"/>
        <v>09/22/25-10/05/25</v>
      </c>
      <c r="M166" s="131">
        <f t="shared" si="26"/>
        <v>45922</v>
      </c>
      <c r="N166" s="132">
        <f t="shared" si="26"/>
        <v>45935</v>
      </c>
      <c r="P166" s="143">
        <v>1</v>
      </c>
      <c r="Q166" s="160">
        <v>10</v>
      </c>
      <c r="R166" s="134">
        <f t="shared" si="20"/>
        <v>45945</v>
      </c>
      <c r="S166" s="128">
        <v>0</v>
      </c>
    </row>
    <row r="167" spans="5:19" x14ac:dyDescent="0.25">
      <c r="E167" s="115">
        <v>15</v>
      </c>
      <c r="F167" s="116">
        <v>5</v>
      </c>
      <c r="G167">
        <v>2025</v>
      </c>
      <c r="H167">
        <v>2025</v>
      </c>
      <c r="I167" s="123" t="str">
        <f t="shared" si="24"/>
        <v>202515</v>
      </c>
      <c r="J167" s="129" t="str">
        <f t="shared" si="22"/>
        <v>20255</v>
      </c>
      <c r="K167" s="145" t="s">
        <v>51</v>
      </c>
      <c r="L167" s="129" t="str">
        <f t="shared" si="23"/>
        <v>10/06/25-10/19/25</v>
      </c>
      <c r="M167" s="131">
        <f t="shared" si="26"/>
        <v>45936</v>
      </c>
      <c r="N167" s="132">
        <f t="shared" si="26"/>
        <v>45949</v>
      </c>
      <c r="P167" s="143">
        <v>1</v>
      </c>
      <c r="Q167" s="160">
        <v>10</v>
      </c>
      <c r="R167" s="134">
        <f t="shared" si="20"/>
        <v>45959</v>
      </c>
      <c r="S167" s="128">
        <v>0</v>
      </c>
    </row>
    <row r="168" spans="5:19" x14ac:dyDescent="0.25">
      <c r="E168" s="115">
        <v>16</v>
      </c>
      <c r="F168" s="116">
        <v>6</v>
      </c>
      <c r="G168">
        <v>2025</v>
      </c>
      <c r="H168">
        <v>2025</v>
      </c>
      <c r="I168" s="123" t="str">
        <f t="shared" si="24"/>
        <v>202516</v>
      </c>
      <c r="J168" s="129" t="str">
        <f t="shared" si="22"/>
        <v>20256</v>
      </c>
      <c r="K168" s="145" t="s">
        <v>50</v>
      </c>
      <c r="L168" s="129" t="str">
        <f t="shared" si="23"/>
        <v>10/20/25-11/02/25</v>
      </c>
      <c r="M168" s="131">
        <f t="shared" si="26"/>
        <v>45950</v>
      </c>
      <c r="N168" s="132">
        <f t="shared" si="26"/>
        <v>45963</v>
      </c>
      <c r="P168" s="143">
        <v>1</v>
      </c>
      <c r="Q168" s="160">
        <v>10</v>
      </c>
      <c r="R168" s="134">
        <f t="shared" si="20"/>
        <v>45973</v>
      </c>
      <c r="S168" s="128">
        <v>0</v>
      </c>
    </row>
    <row r="169" spans="5:19" x14ac:dyDescent="0.25">
      <c r="E169" s="115">
        <v>17</v>
      </c>
      <c r="F169" s="116">
        <v>7</v>
      </c>
      <c r="G169">
        <v>2025</v>
      </c>
      <c r="H169">
        <v>2025</v>
      </c>
      <c r="I169" s="123" t="str">
        <f t="shared" si="24"/>
        <v>202517</v>
      </c>
      <c r="J169" s="129" t="str">
        <f t="shared" si="22"/>
        <v>20257</v>
      </c>
      <c r="K169" s="145" t="s">
        <v>49</v>
      </c>
      <c r="L169" s="129" t="str">
        <f t="shared" si="23"/>
        <v>11/03/25-11/16/25</v>
      </c>
      <c r="M169" s="131">
        <f t="shared" si="26"/>
        <v>45964</v>
      </c>
      <c r="N169" s="132">
        <f t="shared" si="26"/>
        <v>45977</v>
      </c>
      <c r="P169" s="143">
        <v>1</v>
      </c>
      <c r="Q169" s="160">
        <v>10</v>
      </c>
      <c r="R169" s="134">
        <f t="shared" si="20"/>
        <v>45987</v>
      </c>
      <c r="S169" s="128">
        <v>0</v>
      </c>
    </row>
    <row r="170" spans="5:19" x14ac:dyDescent="0.25">
      <c r="E170" s="115">
        <v>18</v>
      </c>
      <c r="F170" s="116">
        <v>8</v>
      </c>
      <c r="G170">
        <v>2025</v>
      </c>
      <c r="H170">
        <v>2025</v>
      </c>
      <c r="I170" s="123" t="str">
        <f t="shared" si="24"/>
        <v>202518</v>
      </c>
      <c r="J170" s="129" t="str">
        <f t="shared" si="22"/>
        <v>20258</v>
      </c>
      <c r="K170" s="145" t="s">
        <v>48</v>
      </c>
      <c r="L170" s="129" t="str">
        <f t="shared" si="23"/>
        <v>11/17/25-11/30/25</v>
      </c>
      <c r="M170" s="131">
        <f t="shared" si="26"/>
        <v>45978</v>
      </c>
      <c r="N170" s="132">
        <f t="shared" si="26"/>
        <v>45991</v>
      </c>
      <c r="P170" s="143">
        <v>1</v>
      </c>
      <c r="Q170" s="160">
        <v>10</v>
      </c>
      <c r="R170" s="134">
        <f t="shared" si="20"/>
        <v>46001</v>
      </c>
      <c r="S170" s="128">
        <v>0</v>
      </c>
    </row>
    <row r="171" spans="5:19" x14ac:dyDescent="0.25">
      <c r="E171" s="115">
        <v>19</v>
      </c>
      <c r="F171" s="116">
        <v>9</v>
      </c>
      <c r="G171">
        <v>2025</v>
      </c>
      <c r="H171">
        <v>2025</v>
      </c>
      <c r="I171" s="123" t="str">
        <f t="shared" si="24"/>
        <v>202519</v>
      </c>
      <c r="J171" s="129" t="str">
        <f t="shared" si="22"/>
        <v>20259</v>
      </c>
      <c r="K171" s="145" t="s">
        <v>47</v>
      </c>
      <c r="L171" s="129" t="str">
        <f t="shared" si="23"/>
        <v>12/01/25-12/14/25</v>
      </c>
      <c r="M171" s="131">
        <f t="shared" si="26"/>
        <v>45992</v>
      </c>
      <c r="N171" s="132">
        <f t="shared" si="26"/>
        <v>46005</v>
      </c>
      <c r="P171" s="143">
        <v>1</v>
      </c>
      <c r="Q171" s="160">
        <v>10</v>
      </c>
      <c r="R171" s="134">
        <f t="shared" si="20"/>
        <v>46015</v>
      </c>
      <c r="S171" s="139">
        <v>0</v>
      </c>
    </row>
    <row r="172" spans="5:19" x14ac:dyDescent="0.25">
      <c r="E172" s="115">
        <v>20</v>
      </c>
      <c r="F172" s="116">
        <v>10</v>
      </c>
      <c r="G172">
        <v>2025</v>
      </c>
      <c r="H172">
        <v>2025</v>
      </c>
      <c r="I172" s="123" t="str">
        <f t="shared" si="24"/>
        <v>202520</v>
      </c>
      <c r="J172" s="129" t="str">
        <f t="shared" si="22"/>
        <v>202510</v>
      </c>
      <c r="K172" s="130" t="s">
        <v>45</v>
      </c>
      <c r="L172" s="129" t="str">
        <f t="shared" si="23"/>
        <v>12/15/25-12/28/25</v>
      </c>
      <c r="M172" s="131">
        <f t="shared" si="26"/>
        <v>46006</v>
      </c>
      <c r="N172" s="132">
        <f t="shared" si="26"/>
        <v>46019</v>
      </c>
      <c r="P172" s="143">
        <v>0.5</v>
      </c>
      <c r="Q172" s="160">
        <v>5</v>
      </c>
      <c r="R172" s="134">
        <f t="shared" si="20"/>
        <v>46029</v>
      </c>
      <c r="S172" s="128">
        <v>46010</v>
      </c>
    </row>
    <row r="173" spans="5:19" x14ac:dyDescent="0.25">
      <c r="E173" s="115">
        <v>1</v>
      </c>
      <c r="F173" s="116">
        <v>11</v>
      </c>
      <c r="G173">
        <v>2025</v>
      </c>
      <c r="H173">
        <v>2026</v>
      </c>
      <c r="I173" s="123" t="str">
        <f t="shared" si="24"/>
        <v>20261</v>
      </c>
      <c r="J173" s="129" t="str">
        <f t="shared" si="22"/>
        <v>202511</v>
      </c>
      <c r="K173" s="130" t="s">
        <v>43</v>
      </c>
      <c r="L173" s="129" t="str">
        <f t="shared" si="23"/>
        <v>12/29/25-01/11/26</v>
      </c>
      <c r="M173" s="131">
        <f t="shared" si="26"/>
        <v>46020</v>
      </c>
      <c r="N173" s="132">
        <f t="shared" si="26"/>
        <v>46033</v>
      </c>
      <c r="P173" s="143">
        <v>1</v>
      </c>
      <c r="Q173" s="160">
        <v>10</v>
      </c>
      <c r="R173" s="134">
        <f t="shared" si="20"/>
        <v>46043</v>
      </c>
    </row>
    <row r="174" spans="5:19" x14ac:dyDescent="0.25">
      <c r="E174" s="115">
        <v>2</v>
      </c>
      <c r="F174" s="116">
        <v>12</v>
      </c>
      <c r="G174">
        <v>2025</v>
      </c>
      <c r="H174">
        <v>2026</v>
      </c>
      <c r="I174" s="123" t="str">
        <f t="shared" si="24"/>
        <v>20262</v>
      </c>
      <c r="J174" s="129" t="str">
        <f t="shared" si="22"/>
        <v>202512</v>
      </c>
      <c r="K174" s="130" t="s">
        <v>42</v>
      </c>
      <c r="L174" s="129" t="str">
        <f t="shared" si="23"/>
        <v>01/12/26-01/25/26</v>
      </c>
      <c r="M174" s="131">
        <f t="shared" si="26"/>
        <v>46034</v>
      </c>
      <c r="N174" s="132">
        <f t="shared" si="26"/>
        <v>46047</v>
      </c>
      <c r="P174" s="143">
        <v>1</v>
      </c>
      <c r="Q174" s="160">
        <v>10</v>
      </c>
      <c r="R174" s="134">
        <f t="shared" si="20"/>
        <v>46057</v>
      </c>
    </row>
    <row r="175" spans="5:19" x14ac:dyDescent="0.25">
      <c r="E175" s="115">
        <v>3</v>
      </c>
      <c r="F175" s="116">
        <v>13</v>
      </c>
      <c r="G175">
        <v>2025</v>
      </c>
      <c r="H175">
        <v>2026</v>
      </c>
      <c r="I175" s="123" t="str">
        <f t="shared" si="24"/>
        <v>20263</v>
      </c>
      <c r="J175" s="129" t="str">
        <f t="shared" si="22"/>
        <v>202513</v>
      </c>
      <c r="K175" s="130" t="s">
        <v>41</v>
      </c>
      <c r="L175" s="129" t="str">
        <f t="shared" si="23"/>
        <v>01/26/26-02/08/26</v>
      </c>
      <c r="M175" s="131">
        <f t="shared" si="26"/>
        <v>46048</v>
      </c>
      <c r="N175" s="132">
        <f t="shared" si="26"/>
        <v>46061</v>
      </c>
      <c r="P175" s="143">
        <v>1</v>
      </c>
      <c r="Q175" s="160">
        <v>10</v>
      </c>
      <c r="R175" s="134">
        <f t="shared" si="20"/>
        <v>46071</v>
      </c>
    </row>
    <row r="176" spans="5:19" x14ac:dyDescent="0.25">
      <c r="E176" s="115">
        <v>4</v>
      </c>
      <c r="F176" s="116">
        <v>14</v>
      </c>
      <c r="G176">
        <v>2025</v>
      </c>
      <c r="H176">
        <v>2026</v>
      </c>
      <c r="I176" s="123" t="str">
        <f t="shared" si="24"/>
        <v>20264</v>
      </c>
      <c r="J176" s="129" t="str">
        <f t="shared" si="22"/>
        <v>202514</v>
      </c>
      <c r="K176" s="130" t="s">
        <v>40</v>
      </c>
      <c r="L176" s="129" t="str">
        <f t="shared" si="23"/>
        <v>02/09/26-02/22/26</v>
      </c>
      <c r="M176" s="131">
        <f t="shared" si="26"/>
        <v>46062</v>
      </c>
      <c r="N176" s="132">
        <f t="shared" si="26"/>
        <v>46075</v>
      </c>
      <c r="P176" s="143">
        <v>1</v>
      </c>
      <c r="Q176" s="160">
        <v>10</v>
      </c>
      <c r="R176" s="134">
        <f t="shared" si="20"/>
        <v>46085</v>
      </c>
    </row>
    <row r="177" spans="5:18" x14ac:dyDescent="0.25">
      <c r="E177" s="115">
        <v>5</v>
      </c>
      <c r="F177" s="116">
        <v>15</v>
      </c>
      <c r="G177">
        <v>2025</v>
      </c>
      <c r="H177">
        <v>2026</v>
      </c>
      <c r="I177" s="123" t="str">
        <f t="shared" si="24"/>
        <v>20265</v>
      </c>
      <c r="J177" s="129" t="str">
        <f t="shared" si="22"/>
        <v>202515</v>
      </c>
      <c r="K177" s="130" t="s">
        <v>39</v>
      </c>
      <c r="L177" s="129" t="str">
        <f t="shared" si="23"/>
        <v>02/23/26-03/08/26</v>
      </c>
      <c r="M177" s="131">
        <f t="shared" si="26"/>
        <v>46076</v>
      </c>
      <c r="N177" s="132">
        <f t="shared" si="26"/>
        <v>46089</v>
      </c>
      <c r="P177" s="143">
        <v>1</v>
      </c>
      <c r="Q177" s="160">
        <v>10</v>
      </c>
      <c r="R177" s="134">
        <f t="shared" si="20"/>
        <v>46099</v>
      </c>
    </row>
    <row r="178" spans="5:18" x14ac:dyDescent="0.25">
      <c r="E178" s="115">
        <v>6</v>
      </c>
      <c r="F178" s="116">
        <v>16</v>
      </c>
      <c r="G178">
        <v>2025</v>
      </c>
      <c r="H178">
        <v>2026</v>
      </c>
      <c r="I178" s="123" t="str">
        <f t="shared" si="24"/>
        <v>20266</v>
      </c>
      <c r="J178" s="129" t="str">
        <f t="shared" si="22"/>
        <v>202516</v>
      </c>
      <c r="K178" s="130" t="s">
        <v>38</v>
      </c>
      <c r="L178" s="129" t="str">
        <f t="shared" si="23"/>
        <v>03/09/26-03/22/26</v>
      </c>
      <c r="M178" s="131">
        <f t="shared" si="26"/>
        <v>46090</v>
      </c>
      <c r="N178" s="132">
        <f t="shared" si="26"/>
        <v>46103</v>
      </c>
      <c r="P178" s="143">
        <v>1</v>
      </c>
      <c r="Q178" s="160">
        <v>10</v>
      </c>
      <c r="R178" s="134">
        <f t="shared" si="20"/>
        <v>46113</v>
      </c>
    </row>
    <row r="179" spans="5:18" x14ac:dyDescent="0.25">
      <c r="E179" s="115">
        <v>7</v>
      </c>
      <c r="F179" s="116">
        <v>17</v>
      </c>
      <c r="G179">
        <v>2025</v>
      </c>
      <c r="H179">
        <v>2026</v>
      </c>
      <c r="I179" s="123" t="str">
        <f t="shared" si="24"/>
        <v>20267</v>
      </c>
      <c r="J179" s="129" t="str">
        <f t="shared" si="22"/>
        <v>202517</v>
      </c>
      <c r="K179" s="130" t="s">
        <v>37</v>
      </c>
      <c r="L179" s="129" t="str">
        <f t="shared" si="23"/>
        <v>03/23/26-04/05/26</v>
      </c>
      <c r="M179" s="131">
        <f t="shared" si="26"/>
        <v>46104</v>
      </c>
      <c r="N179" s="132">
        <f t="shared" si="26"/>
        <v>46117</v>
      </c>
      <c r="P179" s="143">
        <v>1</v>
      </c>
      <c r="Q179" s="160">
        <v>10</v>
      </c>
      <c r="R179" s="134">
        <f t="shared" si="20"/>
        <v>46127</v>
      </c>
    </row>
    <row r="180" spans="5:18" x14ac:dyDescent="0.25">
      <c r="E180" s="115">
        <v>8</v>
      </c>
      <c r="F180" s="116">
        <v>18</v>
      </c>
      <c r="G180">
        <v>2025</v>
      </c>
      <c r="H180">
        <v>2026</v>
      </c>
      <c r="I180" s="123" t="str">
        <f t="shared" si="24"/>
        <v>20268</v>
      </c>
      <c r="J180" s="129" t="str">
        <f t="shared" si="22"/>
        <v>202518</v>
      </c>
      <c r="K180" s="130" t="s">
        <v>36</v>
      </c>
      <c r="L180" s="129" t="str">
        <f t="shared" si="23"/>
        <v>04/06/26-04/19/26</v>
      </c>
      <c r="M180" s="131">
        <f t="shared" ref="M180:N195" si="27">M179+14</f>
        <v>46118</v>
      </c>
      <c r="N180" s="132">
        <f t="shared" si="27"/>
        <v>46131</v>
      </c>
      <c r="P180" s="143">
        <v>1</v>
      </c>
      <c r="Q180" s="160">
        <v>10</v>
      </c>
      <c r="R180" s="134">
        <f t="shared" si="20"/>
        <v>46141</v>
      </c>
    </row>
    <row r="181" spans="5:18" x14ac:dyDescent="0.25">
      <c r="E181" s="115">
        <v>9</v>
      </c>
      <c r="F181" s="116">
        <v>19</v>
      </c>
      <c r="G181">
        <v>2025</v>
      </c>
      <c r="H181">
        <v>2026</v>
      </c>
      <c r="I181" s="123" t="str">
        <f t="shared" si="24"/>
        <v>20269</v>
      </c>
      <c r="J181" s="129" t="str">
        <f t="shared" si="22"/>
        <v>202519</v>
      </c>
      <c r="K181" s="130" t="s">
        <v>35</v>
      </c>
      <c r="L181" s="129" t="str">
        <f t="shared" si="23"/>
        <v>04/20/26-05/03/26</v>
      </c>
      <c r="M181" s="131">
        <f t="shared" si="27"/>
        <v>46132</v>
      </c>
      <c r="N181" s="132">
        <f t="shared" si="27"/>
        <v>46145</v>
      </c>
      <c r="P181" s="143">
        <v>1</v>
      </c>
      <c r="Q181" s="160">
        <v>10</v>
      </c>
      <c r="R181" s="134">
        <f t="shared" si="20"/>
        <v>46155</v>
      </c>
    </row>
    <row r="182" spans="5:18" x14ac:dyDescent="0.25">
      <c r="E182" s="115">
        <v>10</v>
      </c>
      <c r="F182" s="116">
        <v>20</v>
      </c>
      <c r="G182">
        <v>2025</v>
      </c>
      <c r="H182">
        <v>2026</v>
      </c>
      <c r="I182" s="123" t="str">
        <f t="shared" si="24"/>
        <v>202610</v>
      </c>
      <c r="J182" s="129" t="str">
        <f t="shared" si="22"/>
        <v>202520</v>
      </c>
      <c r="K182" s="130" t="s">
        <v>78</v>
      </c>
      <c r="L182" s="129" t="str">
        <f t="shared" si="23"/>
        <v>05/04/26-05/17/26</v>
      </c>
      <c r="M182" s="131">
        <f t="shared" si="27"/>
        <v>46146</v>
      </c>
      <c r="N182" s="132">
        <f t="shared" si="27"/>
        <v>46159</v>
      </c>
      <c r="P182" s="143">
        <v>0.5</v>
      </c>
      <c r="Q182" s="160">
        <v>5</v>
      </c>
      <c r="R182" s="134">
        <f t="shared" si="20"/>
        <v>46169</v>
      </c>
    </row>
    <row r="183" spans="5:18" x14ac:dyDescent="0.25">
      <c r="I183" s="123" t="str">
        <f t="shared" si="24"/>
        <v/>
      </c>
      <c r="J183" s="129" t="str">
        <f t="shared" si="22"/>
        <v/>
      </c>
      <c r="K183" s="130" t="s">
        <v>77</v>
      </c>
      <c r="L183" s="129" t="str">
        <f t="shared" si="23"/>
        <v>05/18/26-05/31/26</v>
      </c>
      <c r="M183" s="131">
        <f t="shared" si="27"/>
        <v>46160</v>
      </c>
      <c r="N183" s="132">
        <f t="shared" si="27"/>
        <v>46173</v>
      </c>
      <c r="R183" s="134">
        <f t="shared" si="20"/>
        <v>46183</v>
      </c>
    </row>
    <row r="184" spans="5:18" x14ac:dyDescent="0.25">
      <c r="I184" s="123" t="str">
        <f t="shared" si="24"/>
        <v/>
      </c>
      <c r="J184" s="129" t="str">
        <f t="shared" si="22"/>
        <v/>
      </c>
      <c r="K184" s="130" t="s">
        <v>76</v>
      </c>
      <c r="L184" s="129" t="str">
        <f t="shared" si="23"/>
        <v>06/01/26-06/14/26</v>
      </c>
      <c r="M184" s="131">
        <f t="shared" si="27"/>
        <v>46174</v>
      </c>
      <c r="N184" s="132">
        <f t="shared" si="27"/>
        <v>46187</v>
      </c>
      <c r="R184" s="134">
        <f t="shared" si="20"/>
        <v>46197</v>
      </c>
    </row>
    <row r="185" spans="5:18" x14ac:dyDescent="0.25">
      <c r="I185" s="123" t="str">
        <f t="shared" si="24"/>
        <v/>
      </c>
      <c r="J185" s="129" t="str">
        <f t="shared" si="22"/>
        <v/>
      </c>
      <c r="K185" s="130" t="s">
        <v>75</v>
      </c>
      <c r="L185" s="129" t="str">
        <f t="shared" si="23"/>
        <v>06/15/26-06/28/26</v>
      </c>
      <c r="M185" s="131">
        <f t="shared" si="27"/>
        <v>46188</v>
      </c>
      <c r="N185" s="132">
        <f t="shared" si="27"/>
        <v>46201</v>
      </c>
      <c r="R185" s="134">
        <f t="shared" si="20"/>
        <v>46211</v>
      </c>
    </row>
    <row r="186" spans="5:18" x14ac:dyDescent="0.25">
      <c r="I186" s="123" t="str">
        <f t="shared" si="24"/>
        <v/>
      </c>
      <c r="J186" s="129" t="str">
        <f t="shared" si="22"/>
        <v/>
      </c>
      <c r="K186" s="130" t="s">
        <v>74</v>
      </c>
      <c r="L186" s="129" t="str">
        <f t="shared" si="23"/>
        <v>06/29/26-07/12/26</v>
      </c>
      <c r="M186" s="131">
        <f t="shared" si="27"/>
        <v>46202</v>
      </c>
      <c r="N186" s="132">
        <f t="shared" si="27"/>
        <v>46215</v>
      </c>
      <c r="R186" s="134">
        <f t="shared" si="20"/>
        <v>46225</v>
      </c>
    </row>
    <row r="187" spans="5:18" x14ac:dyDescent="0.25">
      <c r="I187" s="123" t="str">
        <f t="shared" si="24"/>
        <v/>
      </c>
      <c r="J187" s="129" t="str">
        <f t="shared" si="22"/>
        <v/>
      </c>
      <c r="K187" s="130" t="s">
        <v>73</v>
      </c>
      <c r="L187" s="129" t="str">
        <f t="shared" si="23"/>
        <v>07/13/26-07/26/26</v>
      </c>
      <c r="M187" s="131">
        <f t="shared" si="27"/>
        <v>46216</v>
      </c>
      <c r="N187" s="132">
        <f t="shared" si="27"/>
        <v>46229</v>
      </c>
      <c r="R187" s="134">
        <f t="shared" si="20"/>
        <v>46239</v>
      </c>
    </row>
    <row r="188" spans="5:18" x14ac:dyDescent="0.25">
      <c r="I188" s="123" t="str">
        <f t="shared" si="24"/>
        <v/>
      </c>
      <c r="J188" s="129" t="str">
        <f t="shared" si="22"/>
        <v/>
      </c>
      <c r="K188" s="130" t="s">
        <v>57</v>
      </c>
      <c r="L188" s="129" t="str">
        <f t="shared" si="23"/>
        <v>07/27/26-08/09/26</v>
      </c>
      <c r="M188" s="131">
        <f t="shared" si="27"/>
        <v>46230</v>
      </c>
      <c r="N188" s="132">
        <f t="shared" si="27"/>
        <v>46243</v>
      </c>
      <c r="R188" s="134">
        <f t="shared" si="20"/>
        <v>46253</v>
      </c>
    </row>
    <row r="189" spans="5:18" x14ac:dyDescent="0.25">
      <c r="E189" s="115">
        <v>11</v>
      </c>
      <c r="F189" s="116">
        <v>1</v>
      </c>
      <c r="G189">
        <v>2026</v>
      </c>
      <c r="H189">
        <v>2026</v>
      </c>
      <c r="I189" s="123" t="str">
        <f t="shared" si="24"/>
        <v>202611</v>
      </c>
      <c r="J189" s="129" t="str">
        <f t="shared" si="22"/>
        <v>20261</v>
      </c>
      <c r="K189" s="130" t="s">
        <v>55</v>
      </c>
      <c r="L189" s="129" t="str">
        <f t="shared" si="23"/>
        <v>08/10/26-08/23/26</v>
      </c>
      <c r="M189" s="131">
        <f t="shared" si="27"/>
        <v>46244</v>
      </c>
      <c r="N189" s="132">
        <f t="shared" si="27"/>
        <v>46257</v>
      </c>
      <c r="P189" s="143">
        <v>1</v>
      </c>
      <c r="Q189" s="160">
        <v>10</v>
      </c>
      <c r="R189" s="134">
        <f t="shared" si="20"/>
        <v>46267</v>
      </c>
    </row>
    <row r="190" spans="5:18" x14ac:dyDescent="0.25">
      <c r="E190" s="115">
        <v>12</v>
      </c>
      <c r="F190" s="116">
        <v>2</v>
      </c>
      <c r="G190">
        <v>2026</v>
      </c>
      <c r="H190">
        <v>2026</v>
      </c>
      <c r="I190" s="123" t="str">
        <f t="shared" si="24"/>
        <v>202612</v>
      </c>
      <c r="J190" s="129" t="str">
        <f t="shared" si="22"/>
        <v>20262</v>
      </c>
      <c r="K190" s="130" t="s">
        <v>54</v>
      </c>
      <c r="L190" s="129" t="str">
        <f t="shared" si="23"/>
        <v>08/24/26-09/06/26</v>
      </c>
      <c r="M190" s="131">
        <f t="shared" si="27"/>
        <v>46258</v>
      </c>
      <c r="N190" s="132">
        <f t="shared" si="27"/>
        <v>46271</v>
      </c>
      <c r="P190" s="143">
        <v>1</v>
      </c>
      <c r="Q190" s="160">
        <v>10</v>
      </c>
      <c r="R190" s="134">
        <f t="shared" si="20"/>
        <v>46281</v>
      </c>
    </row>
    <row r="191" spans="5:18" x14ac:dyDescent="0.25">
      <c r="E191" s="115">
        <v>13</v>
      </c>
      <c r="F191" s="116">
        <v>3</v>
      </c>
      <c r="G191">
        <v>2026</v>
      </c>
      <c r="H191">
        <v>2026</v>
      </c>
      <c r="I191" s="123" t="str">
        <f t="shared" si="24"/>
        <v>202613</v>
      </c>
      <c r="J191" s="129" t="str">
        <f t="shared" si="22"/>
        <v>20263</v>
      </c>
      <c r="K191" s="130" t="s">
        <v>53</v>
      </c>
      <c r="L191" s="129" t="str">
        <f t="shared" si="23"/>
        <v>09/07/26-09/20/26</v>
      </c>
      <c r="M191" s="131">
        <f t="shared" si="27"/>
        <v>46272</v>
      </c>
      <c r="N191" s="132">
        <f t="shared" si="27"/>
        <v>46285</v>
      </c>
      <c r="P191" s="143">
        <v>1</v>
      </c>
      <c r="Q191" s="160">
        <v>10</v>
      </c>
      <c r="R191" s="134">
        <f t="shared" si="20"/>
        <v>46295</v>
      </c>
    </row>
    <row r="192" spans="5:18" x14ac:dyDescent="0.25">
      <c r="E192" s="115">
        <v>14</v>
      </c>
      <c r="F192" s="116">
        <v>4</v>
      </c>
      <c r="G192">
        <v>2026</v>
      </c>
      <c r="H192">
        <v>2026</v>
      </c>
      <c r="I192" s="123" t="str">
        <f t="shared" si="24"/>
        <v>202614</v>
      </c>
      <c r="J192" s="129" t="str">
        <f t="shared" si="22"/>
        <v>20264</v>
      </c>
      <c r="K192" s="130" t="s">
        <v>52</v>
      </c>
      <c r="L192" s="129" t="str">
        <f t="shared" si="23"/>
        <v>09/21/26-10/04/26</v>
      </c>
      <c r="M192" s="131">
        <f t="shared" si="27"/>
        <v>46286</v>
      </c>
      <c r="N192" s="132">
        <f t="shared" si="27"/>
        <v>46299</v>
      </c>
      <c r="P192" s="143">
        <v>1</v>
      </c>
      <c r="Q192" s="160">
        <v>10</v>
      </c>
      <c r="R192" s="134">
        <f t="shared" si="20"/>
        <v>46309</v>
      </c>
    </row>
    <row r="193" spans="5:18" x14ac:dyDescent="0.25">
      <c r="E193" s="115">
        <v>15</v>
      </c>
      <c r="F193" s="116">
        <v>5</v>
      </c>
      <c r="G193">
        <v>2026</v>
      </c>
      <c r="H193">
        <v>2026</v>
      </c>
      <c r="I193" s="123" t="str">
        <f t="shared" si="24"/>
        <v>202615</v>
      </c>
      <c r="J193" s="129" t="str">
        <f t="shared" si="22"/>
        <v>20265</v>
      </c>
      <c r="K193" s="130" t="s">
        <v>51</v>
      </c>
      <c r="L193" s="129" t="str">
        <f t="shared" si="23"/>
        <v>10/05/26-10/18/26</v>
      </c>
      <c r="M193" s="131">
        <f t="shared" si="27"/>
        <v>46300</v>
      </c>
      <c r="N193" s="132">
        <f t="shared" si="27"/>
        <v>46313</v>
      </c>
      <c r="P193" s="143">
        <v>1</v>
      </c>
      <c r="Q193" s="160">
        <v>10</v>
      </c>
      <c r="R193" s="134">
        <f t="shared" si="20"/>
        <v>46323</v>
      </c>
    </row>
    <row r="194" spans="5:18" x14ac:dyDescent="0.25">
      <c r="E194" s="115">
        <v>16</v>
      </c>
      <c r="F194" s="116">
        <v>6</v>
      </c>
      <c r="G194">
        <v>2026</v>
      </c>
      <c r="H194">
        <v>2026</v>
      </c>
      <c r="I194" s="123" t="str">
        <f t="shared" si="24"/>
        <v>202616</v>
      </c>
      <c r="J194" s="129" t="str">
        <f t="shared" si="22"/>
        <v>20266</v>
      </c>
      <c r="K194" s="130" t="s">
        <v>50</v>
      </c>
      <c r="L194" s="129" t="str">
        <f t="shared" si="23"/>
        <v>10/19/26-11/01/26</v>
      </c>
      <c r="M194" s="131">
        <f t="shared" si="27"/>
        <v>46314</v>
      </c>
      <c r="N194" s="132">
        <f t="shared" si="27"/>
        <v>46327</v>
      </c>
      <c r="P194" s="143">
        <v>1</v>
      </c>
      <c r="Q194" s="160">
        <v>10</v>
      </c>
      <c r="R194" s="134">
        <f t="shared" si="20"/>
        <v>46337</v>
      </c>
    </row>
    <row r="195" spans="5:18" x14ac:dyDescent="0.25">
      <c r="E195" s="115">
        <v>17</v>
      </c>
      <c r="F195" s="116">
        <v>7</v>
      </c>
      <c r="G195">
        <v>2026</v>
      </c>
      <c r="H195">
        <v>2026</v>
      </c>
      <c r="I195" s="123" t="str">
        <f t="shared" si="24"/>
        <v>202617</v>
      </c>
      <c r="J195" s="129" t="str">
        <f t="shared" si="22"/>
        <v>20267</v>
      </c>
      <c r="K195" s="130" t="s">
        <v>49</v>
      </c>
      <c r="L195" s="129" t="str">
        <f t="shared" si="23"/>
        <v>11/02/26-11/15/26</v>
      </c>
      <c r="M195" s="131">
        <f t="shared" si="27"/>
        <v>46328</v>
      </c>
      <c r="N195" s="132">
        <f t="shared" si="27"/>
        <v>46341</v>
      </c>
      <c r="P195" s="143">
        <v>1</v>
      </c>
      <c r="Q195" s="160">
        <v>10</v>
      </c>
      <c r="R195" s="134">
        <f t="shared" ref="R195:R208" si="28">N195+10</f>
        <v>46351</v>
      </c>
    </row>
    <row r="196" spans="5:18" x14ac:dyDescent="0.25">
      <c r="E196" s="115">
        <v>18</v>
      </c>
      <c r="F196" s="116">
        <v>8</v>
      </c>
      <c r="G196">
        <v>2026</v>
      </c>
      <c r="H196">
        <v>2026</v>
      </c>
      <c r="I196" s="123" t="str">
        <f t="shared" si="24"/>
        <v>202618</v>
      </c>
      <c r="J196" s="129" t="str">
        <f t="shared" si="22"/>
        <v>20268</v>
      </c>
      <c r="K196" s="130" t="s">
        <v>48</v>
      </c>
      <c r="L196" s="129" t="str">
        <f t="shared" si="23"/>
        <v>11/16/26-11/29/26</v>
      </c>
      <c r="M196" s="131">
        <f t="shared" ref="M196:N208" si="29">M195+14</f>
        <v>46342</v>
      </c>
      <c r="N196" s="132">
        <f t="shared" si="29"/>
        <v>46355</v>
      </c>
      <c r="P196" s="143">
        <v>1</v>
      </c>
      <c r="Q196" s="160">
        <v>10</v>
      </c>
      <c r="R196" s="134">
        <f t="shared" si="28"/>
        <v>46365</v>
      </c>
    </row>
    <row r="197" spans="5:18" x14ac:dyDescent="0.25">
      <c r="E197" s="115">
        <v>19</v>
      </c>
      <c r="F197" s="116">
        <v>9</v>
      </c>
      <c r="G197">
        <v>2026</v>
      </c>
      <c r="H197">
        <v>2026</v>
      </c>
      <c r="I197" s="123" t="str">
        <f t="shared" si="24"/>
        <v>202619</v>
      </c>
      <c r="J197" s="129" t="str">
        <f t="shared" si="22"/>
        <v>20269</v>
      </c>
      <c r="K197" s="130" t="s">
        <v>47</v>
      </c>
      <c r="L197" s="129" t="str">
        <f t="shared" si="23"/>
        <v>11/30/26-12/13/26</v>
      </c>
      <c r="M197" s="131">
        <f t="shared" si="29"/>
        <v>46356</v>
      </c>
      <c r="N197" s="132">
        <f t="shared" si="29"/>
        <v>46369</v>
      </c>
      <c r="P197" s="143">
        <v>1</v>
      </c>
      <c r="Q197" s="160">
        <v>10</v>
      </c>
      <c r="R197" s="134">
        <f t="shared" si="28"/>
        <v>46379</v>
      </c>
    </row>
    <row r="198" spans="5:18" x14ac:dyDescent="0.25">
      <c r="E198" s="115">
        <v>20</v>
      </c>
      <c r="F198" s="116">
        <v>10</v>
      </c>
      <c r="G198">
        <v>2026</v>
      </c>
      <c r="H198">
        <v>2026</v>
      </c>
      <c r="I198" s="123" t="str">
        <f t="shared" si="24"/>
        <v>202620</v>
      </c>
      <c r="J198" s="129" t="str">
        <f t="shared" si="22"/>
        <v>202610</v>
      </c>
      <c r="K198" s="130" t="s">
        <v>45</v>
      </c>
      <c r="L198" s="129" t="str">
        <f t="shared" si="23"/>
        <v>12/14/26-12/27/26</v>
      </c>
      <c r="M198" s="131">
        <f t="shared" si="29"/>
        <v>46370</v>
      </c>
      <c r="N198" s="132">
        <f t="shared" si="29"/>
        <v>46383</v>
      </c>
      <c r="P198" s="143">
        <v>0.5</v>
      </c>
      <c r="Q198" s="160">
        <v>5</v>
      </c>
      <c r="R198" s="134">
        <f t="shared" si="28"/>
        <v>46393</v>
      </c>
    </row>
    <row r="199" spans="5:18" x14ac:dyDescent="0.25">
      <c r="E199" s="115">
        <v>1</v>
      </c>
      <c r="F199" s="116">
        <v>11</v>
      </c>
      <c r="G199">
        <v>2026</v>
      </c>
      <c r="H199">
        <v>2027</v>
      </c>
      <c r="I199" s="123" t="str">
        <f t="shared" si="24"/>
        <v>20271</v>
      </c>
      <c r="J199" s="129" t="str">
        <f t="shared" ref="J199:J208" si="30">G199&amp;F199</f>
        <v>202611</v>
      </c>
      <c r="K199" s="130" t="s">
        <v>43</v>
      </c>
      <c r="L199" s="129" t="str">
        <f t="shared" ref="L199:L208" si="31">TEXT(M199,"mm/dd/yy") &amp;"-"&amp;TEXT(N199,"mm/dd/yy")</f>
        <v>12/28/26-01/10/27</v>
      </c>
      <c r="M199" s="131">
        <f t="shared" si="29"/>
        <v>46384</v>
      </c>
      <c r="N199" s="132">
        <f t="shared" si="29"/>
        <v>46397</v>
      </c>
      <c r="P199" s="143">
        <v>1</v>
      </c>
      <c r="Q199" s="160">
        <v>10</v>
      </c>
      <c r="R199" s="134">
        <f t="shared" si="28"/>
        <v>46407</v>
      </c>
    </row>
    <row r="200" spans="5:18" x14ac:dyDescent="0.25">
      <c r="E200" s="115">
        <v>2</v>
      </c>
      <c r="F200" s="116">
        <v>12</v>
      </c>
      <c r="G200">
        <v>2026</v>
      </c>
      <c r="H200">
        <v>2027</v>
      </c>
      <c r="I200" s="123" t="str">
        <f t="shared" si="24"/>
        <v>20272</v>
      </c>
      <c r="J200" s="129" t="str">
        <f t="shared" si="30"/>
        <v>202612</v>
      </c>
      <c r="K200" s="130" t="s">
        <v>42</v>
      </c>
      <c r="L200" s="129" t="str">
        <f t="shared" si="31"/>
        <v>01/11/27-01/24/27</v>
      </c>
      <c r="M200" s="131">
        <f t="shared" si="29"/>
        <v>46398</v>
      </c>
      <c r="N200" s="132">
        <f t="shared" si="29"/>
        <v>46411</v>
      </c>
      <c r="P200" s="143">
        <v>1</v>
      </c>
      <c r="Q200" s="160">
        <v>10</v>
      </c>
      <c r="R200" s="134">
        <f t="shared" si="28"/>
        <v>46421</v>
      </c>
    </row>
    <row r="201" spans="5:18" x14ac:dyDescent="0.25">
      <c r="E201" s="115">
        <v>3</v>
      </c>
      <c r="F201" s="116">
        <v>13</v>
      </c>
      <c r="G201">
        <v>2026</v>
      </c>
      <c r="H201">
        <v>2027</v>
      </c>
      <c r="I201" s="123" t="str">
        <f t="shared" si="24"/>
        <v>20273</v>
      </c>
      <c r="J201" s="129" t="str">
        <f t="shared" si="30"/>
        <v>202613</v>
      </c>
      <c r="K201" s="130" t="s">
        <v>41</v>
      </c>
      <c r="L201" s="129" t="str">
        <f t="shared" si="31"/>
        <v>01/25/27-02/07/27</v>
      </c>
      <c r="M201" s="131">
        <f t="shared" si="29"/>
        <v>46412</v>
      </c>
      <c r="N201" s="132">
        <f t="shared" si="29"/>
        <v>46425</v>
      </c>
      <c r="P201" s="143">
        <v>1</v>
      </c>
      <c r="Q201" s="160">
        <v>10</v>
      </c>
      <c r="R201" s="134">
        <f t="shared" si="28"/>
        <v>46435</v>
      </c>
    </row>
    <row r="202" spans="5:18" x14ac:dyDescent="0.25">
      <c r="E202" s="115">
        <v>4</v>
      </c>
      <c r="F202" s="116">
        <v>14</v>
      </c>
      <c r="G202">
        <v>2026</v>
      </c>
      <c r="H202">
        <v>2027</v>
      </c>
      <c r="I202" s="123" t="str">
        <f t="shared" si="24"/>
        <v>20274</v>
      </c>
      <c r="J202" s="129" t="str">
        <f t="shared" si="30"/>
        <v>202614</v>
      </c>
      <c r="K202" s="130" t="s">
        <v>40</v>
      </c>
      <c r="L202" s="129" t="str">
        <f t="shared" si="31"/>
        <v>02/08/27-02/21/27</v>
      </c>
      <c r="M202" s="131">
        <f t="shared" si="29"/>
        <v>46426</v>
      </c>
      <c r="N202" s="132">
        <f t="shared" si="29"/>
        <v>46439</v>
      </c>
      <c r="P202" s="143">
        <v>1</v>
      </c>
      <c r="Q202" s="160">
        <v>10</v>
      </c>
      <c r="R202" s="134">
        <f t="shared" si="28"/>
        <v>46449</v>
      </c>
    </row>
    <row r="203" spans="5:18" x14ac:dyDescent="0.25">
      <c r="E203" s="115">
        <v>5</v>
      </c>
      <c r="F203" s="116">
        <v>15</v>
      </c>
      <c r="G203">
        <v>2026</v>
      </c>
      <c r="H203">
        <v>2027</v>
      </c>
      <c r="I203" s="123" t="str">
        <f t="shared" si="24"/>
        <v>20275</v>
      </c>
      <c r="J203" s="129" t="str">
        <f t="shared" si="30"/>
        <v>202615</v>
      </c>
      <c r="K203" s="130" t="s">
        <v>39</v>
      </c>
      <c r="L203" s="129" t="str">
        <f t="shared" si="31"/>
        <v>02/22/27-03/07/27</v>
      </c>
      <c r="M203" s="131">
        <f t="shared" si="29"/>
        <v>46440</v>
      </c>
      <c r="N203" s="132">
        <f t="shared" si="29"/>
        <v>46453</v>
      </c>
      <c r="P203" s="143">
        <v>1</v>
      </c>
      <c r="Q203" s="160">
        <v>10</v>
      </c>
      <c r="R203" s="134">
        <f t="shared" si="28"/>
        <v>46463</v>
      </c>
    </row>
    <row r="204" spans="5:18" x14ac:dyDescent="0.25">
      <c r="E204" s="115">
        <v>6</v>
      </c>
      <c r="F204" s="116">
        <v>16</v>
      </c>
      <c r="G204">
        <v>2026</v>
      </c>
      <c r="H204">
        <v>2027</v>
      </c>
      <c r="I204" s="123" t="str">
        <f t="shared" si="24"/>
        <v>20276</v>
      </c>
      <c r="J204" s="129" t="str">
        <f t="shared" si="30"/>
        <v>202616</v>
      </c>
      <c r="K204" s="130" t="s">
        <v>38</v>
      </c>
      <c r="L204" s="129" t="str">
        <f t="shared" si="31"/>
        <v>03/08/27-03/21/27</v>
      </c>
      <c r="M204" s="131">
        <f t="shared" si="29"/>
        <v>46454</v>
      </c>
      <c r="N204" s="132">
        <f t="shared" si="29"/>
        <v>46467</v>
      </c>
      <c r="P204" s="143">
        <v>1</v>
      </c>
      <c r="Q204" s="160">
        <v>10</v>
      </c>
      <c r="R204" s="134">
        <f t="shared" si="28"/>
        <v>46477</v>
      </c>
    </row>
    <row r="205" spans="5:18" x14ac:dyDescent="0.25">
      <c r="E205" s="115">
        <v>7</v>
      </c>
      <c r="F205" s="116">
        <v>17</v>
      </c>
      <c r="G205">
        <v>2026</v>
      </c>
      <c r="H205">
        <v>2027</v>
      </c>
      <c r="I205" s="123" t="str">
        <f t="shared" si="24"/>
        <v>20277</v>
      </c>
      <c r="J205" s="129" t="str">
        <f t="shared" si="30"/>
        <v>202617</v>
      </c>
      <c r="K205" s="130" t="s">
        <v>37</v>
      </c>
      <c r="L205" s="129" t="str">
        <f t="shared" si="31"/>
        <v>03/22/27-04/04/27</v>
      </c>
      <c r="M205" s="131">
        <f t="shared" si="29"/>
        <v>46468</v>
      </c>
      <c r="N205" s="132">
        <f t="shared" si="29"/>
        <v>46481</v>
      </c>
      <c r="P205" s="143">
        <v>1</v>
      </c>
      <c r="Q205" s="160">
        <v>10</v>
      </c>
      <c r="R205" s="134">
        <f t="shared" si="28"/>
        <v>46491</v>
      </c>
    </row>
    <row r="206" spans="5:18" x14ac:dyDescent="0.25">
      <c r="E206" s="115">
        <v>8</v>
      </c>
      <c r="F206" s="116">
        <v>18</v>
      </c>
      <c r="G206">
        <v>2026</v>
      </c>
      <c r="H206">
        <v>2027</v>
      </c>
      <c r="I206" s="123" t="str">
        <f t="shared" si="24"/>
        <v>20278</v>
      </c>
      <c r="J206" s="129" t="str">
        <f t="shared" si="30"/>
        <v>202618</v>
      </c>
      <c r="K206" s="130" t="s">
        <v>36</v>
      </c>
      <c r="L206" s="129" t="str">
        <f t="shared" si="31"/>
        <v>04/05/27-04/18/27</v>
      </c>
      <c r="M206" s="131">
        <f t="shared" si="29"/>
        <v>46482</v>
      </c>
      <c r="N206" s="132">
        <f t="shared" si="29"/>
        <v>46495</v>
      </c>
      <c r="P206" s="143">
        <v>1</v>
      </c>
      <c r="Q206" s="160">
        <v>10</v>
      </c>
      <c r="R206" s="134">
        <f t="shared" si="28"/>
        <v>46505</v>
      </c>
    </row>
    <row r="207" spans="5:18" x14ac:dyDescent="0.25">
      <c r="E207" s="115">
        <v>9</v>
      </c>
      <c r="F207" s="116">
        <v>19</v>
      </c>
      <c r="G207">
        <v>2026</v>
      </c>
      <c r="H207">
        <v>2027</v>
      </c>
      <c r="I207" s="123" t="str">
        <f t="shared" si="24"/>
        <v>20279</v>
      </c>
      <c r="J207" s="129" t="str">
        <f t="shared" si="30"/>
        <v>202619</v>
      </c>
      <c r="K207" s="130" t="s">
        <v>35</v>
      </c>
      <c r="L207" s="129" t="str">
        <f t="shared" si="31"/>
        <v>04/19/27-05/02/27</v>
      </c>
      <c r="M207" s="131">
        <f t="shared" si="29"/>
        <v>46496</v>
      </c>
      <c r="N207" s="132">
        <f t="shared" si="29"/>
        <v>46509</v>
      </c>
      <c r="P207" s="143">
        <v>1</v>
      </c>
      <c r="Q207" s="160">
        <v>10</v>
      </c>
      <c r="R207" s="134">
        <f t="shared" si="28"/>
        <v>46519</v>
      </c>
    </row>
    <row r="208" spans="5:18" x14ac:dyDescent="0.25">
      <c r="E208" s="115">
        <v>10</v>
      </c>
      <c r="F208" s="116">
        <v>20</v>
      </c>
      <c r="G208">
        <v>2026</v>
      </c>
      <c r="H208">
        <v>2027</v>
      </c>
      <c r="I208" s="123" t="str">
        <f t="shared" si="24"/>
        <v>202710</v>
      </c>
      <c r="J208" s="129" t="str">
        <f t="shared" si="30"/>
        <v>202620</v>
      </c>
      <c r="K208" s="130" t="s">
        <v>78</v>
      </c>
      <c r="L208" s="129" t="str">
        <f t="shared" si="31"/>
        <v>05/03/27-05/16/27</v>
      </c>
      <c r="M208" s="131">
        <f t="shared" si="29"/>
        <v>46510</v>
      </c>
      <c r="N208" s="132">
        <f t="shared" si="29"/>
        <v>46523</v>
      </c>
      <c r="P208" s="143">
        <v>0.5</v>
      </c>
      <c r="Q208" s="160">
        <v>5</v>
      </c>
      <c r="R208" s="134">
        <f t="shared" si="28"/>
        <v>46533</v>
      </c>
    </row>
    <row r="215" spans="5:6" x14ac:dyDescent="0.25">
      <c r="E215" s="115">
        <v>11</v>
      </c>
      <c r="F215" s="116">
        <v>1</v>
      </c>
    </row>
    <row r="216" spans="5:6" x14ac:dyDescent="0.25">
      <c r="E216" s="115">
        <v>12</v>
      </c>
      <c r="F216" s="116">
        <v>2</v>
      </c>
    </row>
    <row r="217" spans="5:6" x14ac:dyDescent="0.25">
      <c r="E217" s="115">
        <v>13</v>
      </c>
      <c r="F217" s="116">
        <v>3</v>
      </c>
    </row>
    <row r="218" spans="5:6" x14ac:dyDescent="0.25">
      <c r="E218" s="115">
        <v>14</v>
      </c>
      <c r="F218" s="116">
        <v>4</v>
      </c>
    </row>
    <row r="219" spans="5:6" x14ac:dyDescent="0.25">
      <c r="E219" s="115">
        <v>15</v>
      </c>
      <c r="F219" s="116">
        <v>5</v>
      </c>
    </row>
    <row r="220" spans="5:6" x14ac:dyDescent="0.25">
      <c r="E220" s="115">
        <v>16</v>
      </c>
      <c r="F220" s="116">
        <v>6</v>
      </c>
    </row>
    <row r="221" spans="5:6" x14ac:dyDescent="0.25">
      <c r="E221" s="115">
        <v>17</v>
      </c>
      <c r="F221" s="116">
        <v>7</v>
      </c>
    </row>
    <row r="222" spans="5:6" x14ac:dyDescent="0.25">
      <c r="E222" s="115">
        <v>18</v>
      </c>
      <c r="F222" s="116">
        <v>8</v>
      </c>
    </row>
    <row r="223" spans="5:6" x14ac:dyDescent="0.25">
      <c r="E223" s="115">
        <v>19</v>
      </c>
      <c r="F223" s="116">
        <v>9</v>
      </c>
    </row>
    <row r="224" spans="5:6" x14ac:dyDescent="0.25">
      <c r="E224" s="115">
        <v>20</v>
      </c>
      <c r="F224" s="116">
        <v>10</v>
      </c>
    </row>
    <row r="225" spans="5:6" x14ac:dyDescent="0.25">
      <c r="E225" s="115">
        <v>1</v>
      </c>
      <c r="F225" s="116">
        <v>11</v>
      </c>
    </row>
    <row r="226" spans="5:6" x14ac:dyDescent="0.25">
      <c r="E226" s="115">
        <v>2</v>
      </c>
      <c r="F226" s="116">
        <v>12</v>
      </c>
    </row>
    <row r="227" spans="5:6" x14ac:dyDescent="0.25">
      <c r="E227" s="115">
        <v>3</v>
      </c>
      <c r="F227" s="116">
        <v>13</v>
      </c>
    </row>
    <row r="228" spans="5:6" x14ac:dyDescent="0.25">
      <c r="E228" s="115">
        <v>4</v>
      </c>
      <c r="F228" s="116">
        <v>14</v>
      </c>
    </row>
    <row r="229" spans="5:6" x14ac:dyDescent="0.25">
      <c r="E229" s="115">
        <v>5</v>
      </c>
      <c r="F229" s="116">
        <v>15</v>
      </c>
    </row>
    <row r="230" spans="5:6" x14ac:dyDescent="0.25">
      <c r="E230" s="115">
        <v>6</v>
      </c>
      <c r="F230" s="116">
        <v>16</v>
      </c>
    </row>
    <row r="231" spans="5:6" x14ac:dyDescent="0.25">
      <c r="E231" s="115">
        <v>7</v>
      </c>
      <c r="F231" s="116">
        <v>17</v>
      </c>
    </row>
    <row r="232" spans="5:6" x14ac:dyDescent="0.25">
      <c r="E232" s="115">
        <v>8</v>
      </c>
      <c r="F232" s="116">
        <v>18</v>
      </c>
    </row>
    <row r="233" spans="5:6" x14ac:dyDescent="0.25">
      <c r="E233" s="115">
        <v>9</v>
      </c>
      <c r="F233" s="116">
        <v>19</v>
      </c>
    </row>
    <row r="234" spans="5:6" x14ac:dyDescent="0.25">
      <c r="E234" s="115">
        <v>10</v>
      </c>
      <c r="F234" s="116">
        <v>20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1040"/>
  <sheetViews>
    <sheetView showGridLines="0" workbookViewId="0">
      <selection activeCell="B3" sqref="B3:C13"/>
    </sheetView>
  </sheetViews>
  <sheetFormatPr defaultRowHeight="15" x14ac:dyDescent="0.25"/>
  <cols>
    <col min="1" max="1" width="14.5703125" style="30" customWidth="1"/>
    <col min="2" max="2" width="20" style="30" customWidth="1"/>
    <col min="3" max="3" width="23" style="3" bestFit="1" customWidth="1"/>
    <col min="4" max="6" width="21" style="3" customWidth="1"/>
    <col min="7" max="7" width="19.85546875" customWidth="1"/>
    <col min="8" max="8" width="10.5703125" style="28" bestFit="1" customWidth="1"/>
  </cols>
  <sheetData>
    <row r="1" spans="1:8" s="5" customFormat="1" x14ac:dyDescent="0.25">
      <c r="A1" s="1"/>
      <c r="B1" s="1"/>
      <c r="C1" s="1"/>
      <c r="D1" s="1"/>
      <c r="E1" s="3"/>
      <c r="F1" s="3"/>
      <c r="G1" s="4"/>
      <c r="H1" s="4"/>
    </row>
    <row r="2" spans="1:8" x14ac:dyDescent="0.25">
      <c r="A2" s="198" t="s">
        <v>100</v>
      </c>
      <c r="B2" s="199"/>
      <c r="C2" s="200"/>
      <c r="D2" s="2"/>
      <c r="E2" s="198" t="s">
        <v>101</v>
      </c>
      <c r="F2" s="199"/>
      <c r="G2" s="200"/>
      <c r="H2" s="7"/>
    </row>
    <row r="3" spans="1:8" x14ac:dyDescent="0.25">
      <c r="A3" s="13" t="s">
        <v>7</v>
      </c>
      <c r="B3" s="14" t="s">
        <v>10</v>
      </c>
      <c r="C3" s="11" t="s">
        <v>99</v>
      </c>
      <c r="D3" s="2"/>
      <c r="E3" s="13" t="s">
        <v>102</v>
      </c>
      <c r="F3" s="14" t="s">
        <v>10</v>
      </c>
      <c r="G3" s="11" t="s">
        <v>99</v>
      </c>
      <c r="H3" s="7"/>
    </row>
    <row r="4" spans="1:8" x14ac:dyDescent="0.25">
      <c r="A4" s="17" t="s">
        <v>14</v>
      </c>
      <c r="B4" s="18">
        <v>44060</v>
      </c>
      <c r="C4" s="21">
        <v>44190</v>
      </c>
      <c r="D4" s="2"/>
      <c r="E4" s="17" t="s">
        <v>14</v>
      </c>
      <c r="F4" s="18">
        <v>44060</v>
      </c>
      <c r="G4" s="21">
        <v>44330</v>
      </c>
      <c r="H4" s="7"/>
    </row>
    <row r="5" spans="1:8" x14ac:dyDescent="0.25">
      <c r="A5" s="17" t="s">
        <v>15</v>
      </c>
      <c r="B5" s="18">
        <v>44200</v>
      </c>
      <c r="C5" s="21">
        <v>44330</v>
      </c>
      <c r="D5" s="2"/>
      <c r="E5" s="17" t="s">
        <v>15</v>
      </c>
      <c r="F5" s="18">
        <v>44200</v>
      </c>
      <c r="G5" s="21">
        <v>44554</v>
      </c>
      <c r="H5" s="7"/>
    </row>
    <row r="6" spans="1:8" x14ac:dyDescent="0.25">
      <c r="A6" s="17" t="s">
        <v>16</v>
      </c>
      <c r="B6" s="18">
        <v>44424</v>
      </c>
      <c r="C6" s="21">
        <v>44554</v>
      </c>
      <c r="D6" s="2"/>
      <c r="E6" s="17" t="s">
        <v>16</v>
      </c>
      <c r="F6" s="18">
        <v>44424</v>
      </c>
      <c r="G6" s="21">
        <v>44694</v>
      </c>
      <c r="H6" s="7"/>
    </row>
    <row r="7" spans="1:8" x14ac:dyDescent="0.25">
      <c r="A7" s="17" t="s">
        <v>17</v>
      </c>
      <c r="B7" s="18">
        <v>44564</v>
      </c>
      <c r="C7" s="21">
        <v>44694</v>
      </c>
      <c r="D7" s="2"/>
      <c r="E7" s="17" t="s">
        <v>17</v>
      </c>
      <c r="F7" s="18">
        <v>44564</v>
      </c>
      <c r="G7" s="21">
        <v>44918</v>
      </c>
      <c r="H7" s="7"/>
    </row>
    <row r="8" spans="1:8" x14ac:dyDescent="0.25">
      <c r="A8" s="17" t="s">
        <v>18</v>
      </c>
      <c r="B8" s="18">
        <v>44788</v>
      </c>
      <c r="C8" s="21">
        <v>44918</v>
      </c>
      <c r="D8" s="2"/>
      <c r="E8" s="17" t="s">
        <v>18</v>
      </c>
      <c r="F8" s="18">
        <v>44788</v>
      </c>
      <c r="G8" s="21">
        <v>45058</v>
      </c>
      <c r="H8" s="7"/>
    </row>
    <row r="9" spans="1:8" x14ac:dyDescent="0.25">
      <c r="A9" s="17" t="s">
        <v>19</v>
      </c>
      <c r="B9" s="18">
        <v>44928</v>
      </c>
      <c r="C9" s="21">
        <v>45058</v>
      </c>
      <c r="D9" s="2"/>
      <c r="E9" s="17" t="s">
        <v>19</v>
      </c>
      <c r="F9" s="18">
        <v>44928</v>
      </c>
      <c r="G9" s="21">
        <v>45282</v>
      </c>
      <c r="H9" s="7"/>
    </row>
    <row r="10" spans="1:8" x14ac:dyDescent="0.25">
      <c r="A10" s="17" t="s">
        <v>20</v>
      </c>
      <c r="B10" s="18">
        <v>45152</v>
      </c>
      <c r="C10" s="21">
        <v>45282</v>
      </c>
      <c r="D10" s="2"/>
      <c r="E10" s="17" t="s">
        <v>20</v>
      </c>
      <c r="F10" s="18">
        <v>45152</v>
      </c>
      <c r="G10" s="21">
        <v>45422</v>
      </c>
      <c r="H10"/>
    </row>
    <row r="11" spans="1:8" s="1" customFormat="1" x14ac:dyDescent="0.25">
      <c r="A11" s="17" t="s">
        <v>21</v>
      </c>
      <c r="B11" s="18">
        <v>45292</v>
      </c>
      <c r="C11" s="21">
        <v>45422</v>
      </c>
      <c r="D11" s="2"/>
      <c r="E11" s="17" t="s">
        <v>21</v>
      </c>
      <c r="F11" s="18">
        <v>45292</v>
      </c>
      <c r="G11" s="21">
        <v>45646</v>
      </c>
    </row>
    <row r="12" spans="1:8" x14ac:dyDescent="0.25">
      <c r="A12" s="17" t="s">
        <v>22</v>
      </c>
      <c r="B12" s="18">
        <v>45516</v>
      </c>
      <c r="C12" s="21">
        <v>45646</v>
      </c>
      <c r="D12" s="2"/>
      <c r="E12" s="17" t="s">
        <v>22</v>
      </c>
      <c r="F12" s="18">
        <v>45516</v>
      </c>
      <c r="G12" s="21">
        <v>45793</v>
      </c>
      <c r="H12"/>
    </row>
    <row r="13" spans="1:8" x14ac:dyDescent="0.25">
      <c r="A13" s="17" t="s">
        <v>23</v>
      </c>
      <c r="B13" s="18">
        <v>45663</v>
      </c>
      <c r="C13" s="21">
        <v>45793</v>
      </c>
      <c r="D13" s="2"/>
      <c r="E13" s="17" t="s">
        <v>23</v>
      </c>
      <c r="F13" s="18">
        <v>45663</v>
      </c>
      <c r="G13" s="21">
        <v>46010</v>
      </c>
      <c r="H13"/>
    </row>
    <row r="14" spans="1:8" x14ac:dyDescent="0.25">
      <c r="A14" s="1"/>
      <c r="B14" s="2"/>
      <c r="C14" s="1"/>
      <c r="D14" s="1"/>
      <c r="E14" s="1"/>
      <c r="F14" s="1"/>
      <c r="H14"/>
    </row>
    <row r="15" spans="1:8" x14ac:dyDescent="0.25">
      <c r="A15"/>
      <c r="B15"/>
      <c r="C15"/>
      <c r="D15"/>
      <c r="E15"/>
      <c r="F15"/>
      <c r="H15"/>
    </row>
    <row r="16" spans="1:8" x14ac:dyDescent="0.25">
      <c r="A16"/>
      <c r="B16"/>
      <c r="C16"/>
      <c r="D16"/>
      <c r="E16"/>
      <c r="F16"/>
      <c r="H16"/>
    </row>
    <row r="17" spans="1:8" x14ac:dyDescent="0.25">
      <c r="A17"/>
      <c r="B17"/>
      <c r="C17"/>
      <c r="D17"/>
      <c r="E17"/>
      <c r="F17"/>
      <c r="H17"/>
    </row>
    <row r="18" spans="1:8" x14ac:dyDescent="0.25">
      <c r="A18"/>
      <c r="B18"/>
      <c r="C18"/>
      <c r="D18"/>
      <c r="E18"/>
      <c r="F18"/>
      <c r="H18"/>
    </row>
    <row r="19" spans="1:8" x14ac:dyDescent="0.25">
      <c r="A19"/>
      <c r="B19"/>
      <c r="C19"/>
      <c r="D19"/>
      <c r="E19"/>
      <c r="F19"/>
      <c r="H19"/>
    </row>
    <row r="20" spans="1:8" x14ac:dyDescent="0.25">
      <c r="A20"/>
      <c r="B20"/>
      <c r="C20"/>
      <c r="D20"/>
      <c r="E20"/>
      <c r="F20"/>
      <c r="H20"/>
    </row>
    <row r="21" spans="1:8" x14ac:dyDescent="0.25">
      <c r="A21"/>
      <c r="B21"/>
      <c r="C21"/>
      <c r="D21"/>
      <c r="E21"/>
      <c r="F21"/>
      <c r="H21"/>
    </row>
    <row r="22" spans="1:8" x14ac:dyDescent="0.25">
      <c r="A22"/>
      <c r="B22"/>
      <c r="C22"/>
      <c r="D22"/>
      <c r="E22"/>
      <c r="F22"/>
      <c r="H22"/>
    </row>
    <row r="23" spans="1:8" x14ac:dyDescent="0.25">
      <c r="A23"/>
      <c r="B23"/>
      <c r="C23"/>
      <c r="D23"/>
      <c r="E23"/>
      <c r="F23"/>
      <c r="H23"/>
    </row>
    <row r="24" spans="1:8" x14ac:dyDescent="0.25">
      <c r="A24"/>
      <c r="B24"/>
      <c r="C24"/>
      <c r="D24"/>
      <c r="E24"/>
      <c r="F24"/>
      <c r="H24"/>
    </row>
    <row r="25" spans="1:8" x14ac:dyDescent="0.25">
      <c r="A25"/>
      <c r="B25"/>
      <c r="C25"/>
      <c r="D25"/>
      <c r="E25"/>
      <c r="F25"/>
      <c r="H25"/>
    </row>
    <row r="26" spans="1:8" x14ac:dyDescent="0.25">
      <c r="A26"/>
      <c r="B26"/>
      <c r="C26"/>
      <c r="D26"/>
      <c r="E26"/>
      <c r="F26"/>
      <c r="H26"/>
    </row>
    <row r="27" spans="1:8" x14ac:dyDescent="0.25">
      <c r="A27"/>
      <c r="B27"/>
      <c r="C27"/>
      <c r="D27"/>
      <c r="E27"/>
      <c r="F27"/>
      <c r="H27"/>
    </row>
    <row r="28" spans="1:8" x14ac:dyDescent="0.25">
      <c r="A28"/>
      <c r="B28"/>
      <c r="C28"/>
      <c r="D28"/>
      <c r="E28"/>
      <c r="F28"/>
      <c r="H28"/>
    </row>
    <row r="29" spans="1:8" x14ac:dyDescent="0.25">
      <c r="A29"/>
      <c r="B29"/>
      <c r="C29"/>
      <c r="D29"/>
      <c r="E29"/>
      <c r="F29"/>
      <c r="H29"/>
    </row>
    <row r="30" spans="1:8" x14ac:dyDescent="0.25">
      <c r="A30"/>
      <c r="B30"/>
      <c r="C30"/>
      <c r="D30"/>
      <c r="E30"/>
      <c r="F30"/>
      <c r="H30"/>
    </row>
    <row r="31" spans="1:8" x14ac:dyDescent="0.25">
      <c r="A31"/>
      <c r="B31"/>
      <c r="C31"/>
      <c r="D31"/>
      <c r="E31"/>
      <c r="F31"/>
      <c r="H31"/>
    </row>
    <row r="32" spans="1:8" x14ac:dyDescent="0.25">
      <c r="A32"/>
      <c r="B32"/>
      <c r="C32"/>
      <c r="D32"/>
      <c r="E32"/>
      <c r="F32"/>
      <c r="H32"/>
    </row>
    <row r="33" spans="1:8" x14ac:dyDescent="0.25">
      <c r="A33"/>
      <c r="B33"/>
      <c r="C33"/>
      <c r="D33"/>
      <c r="E33"/>
      <c r="F33"/>
      <c r="H33"/>
    </row>
    <row r="34" spans="1:8" x14ac:dyDescent="0.25">
      <c r="A34"/>
      <c r="B34"/>
      <c r="C34"/>
      <c r="D34"/>
      <c r="E34"/>
      <c r="F34"/>
      <c r="H34"/>
    </row>
    <row r="35" spans="1:8" x14ac:dyDescent="0.25">
      <c r="A35"/>
      <c r="B35"/>
      <c r="C35"/>
      <c r="D35"/>
      <c r="E35"/>
      <c r="F35"/>
      <c r="H35"/>
    </row>
    <row r="36" spans="1:8" x14ac:dyDescent="0.25">
      <c r="A36"/>
      <c r="B36"/>
      <c r="C36"/>
      <c r="D36"/>
      <c r="E36"/>
      <c r="F36"/>
      <c r="H36"/>
    </row>
    <row r="37" spans="1:8" x14ac:dyDescent="0.25">
      <c r="A37"/>
      <c r="B37"/>
      <c r="C37"/>
      <c r="D37"/>
      <c r="E37"/>
      <c r="F37"/>
      <c r="H37"/>
    </row>
    <row r="38" spans="1:8" x14ac:dyDescent="0.25">
      <c r="A38"/>
      <c r="B38"/>
      <c r="C38"/>
      <c r="D38"/>
      <c r="E38"/>
      <c r="F38"/>
      <c r="H38"/>
    </row>
    <row r="39" spans="1:8" x14ac:dyDescent="0.25">
      <c r="A39"/>
      <c r="B39"/>
      <c r="C39"/>
      <c r="D39"/>
      <c r="E39"/>
      <c r="F39"/>
      <c r="H39"/>
    </row>
    <row r="40" spans="1:8" x14ac:dyDescent="0.25">
      <c r="A40"/>
      <c r="B40"/>
      <c r="C40"/>
      <c r="D40"/>
      <c r="E40"/>
      <c r="F40"/>
      <c r="H40"/>
    </row>
    <row r="41" spans="1:8" x14ac:dyDescent="0.25">
      <c r="A41"/>
      <c r="B41"/>
      <c r="C41"/>
      <c r="D41"/>
      <c r="E41"/>
      <c r="F41"/>
      <c r="H41"/>
    </row>
    <row r="42" spans="1:8" x14ac:dyDescent="0.25">
      <c r="A42"/>
      <c r="B42"/>
      <c r="C42"/>
      <c r="D42"/>
      <c r="E42"/>
      <c r="F42"/>
      <c r="H42"/>
    </row>
    <row r="43" spans="1:8" x14ac:dyDescent="0.25">
      <c r="A43"/>
      <c r="B43"/>
      <c r="C43"/>
      <c r="D43"/>
      <c r="E43"/>
      <c r="F43"/>
      <c r="H43"/>
    </row>
    <row r="44" spans="1:8" x14ac:dyDescent="0.25">
      <c r="A44"/>
      <c r="B44"/>
      <c r="C44"/>
      <c r="D44"/>
      <c r="E44"/>
      <c r="F44"/>
      <c r="H44"/>
    </row>
    <row r="45" spans="1:8" x14ac:dyDescent="0.25">
      <c r="A45"/>
      <c r="B45"/>
      <c r="C45"/>
      <c r="D45"/>
      <c r="E45"/>
      <c r="F45"/>
      <c r="H45"/>
    </row>
    <row r="46" spans="1:8" x14ac:dyDescent="0.25">
      <c r="A46"/>
      <c r="B46"/>
      <c r="C46"/>
      <c r="D46"/>
      <c r="E46"/>
      <c r="F46"/>
      <c r="H46"/>
    </row>
    <row r="47" spans="1:8" x14ac:dyDescent="0.25">
      <c r="A47"/>
      <c r="B47"/>
      <c r="C47"/>
      <c r="D47"/>
      <c r="E47"/>
      <c r="F47"/>
      <c r="H47"/>
    </row>
    <row r="48" spans="1:8" x14ac:dyDescent="0.25">
      <c r="A48"/>
      <c r="B48"/>
      <c r="C48"/>
      <c r="D48"/>
      <c r="E48"/>
      <c r="F48"/>
      <c r="H48"/>
    </row>
    <row r="49" spans="1:8" x14ac:dyDescent="0.25">
      <c r="A49"/>
      <c r="B49"/>
      <c r="C49"/>
      <c r="D49"/>
      <c r="E49"/>
      <c r="F49"/>
      <c r="G49" s="1"/>
      <c r="H49"/>
    </row>
    <row r="50" spans="1:8" s="1" customFormat="1" x14ac:dyDescent="0.25"/>
    <row r="51" spans="1:8" s="1" customFormat="1" x14ac:dyDescent="0.25"/>
    <row r="52" spans="1:8" s="1" customFormat="1" x14ac:dyDescent="0.25"/>
    <row r="53" spans="1:8" s="1" customFormat="1" x14ac:dyDescent="0.25"/>
    <row r="54" spans="1:8" s="1" customFormat="1" x14ac:dyDescent="0.25"/>
    <row r="55" spans="1:8" s="1" customFormat="1" x14ac:dyDescent="0.25"/>
    <row r="56" spans="1:8" s="1" customFormat="1" x14ac:dyDescent="0.25"/>
    <row r="57" spans="1:8" s="1" customFormat="1" x14ac:dyDescent="0.25"/>
    <row r="58" spans="1:8" s="1" customFormat="1" x14ac:dyDescent="0.25"/>
    <row r="59" spans="1:8" s="1" customFormat="1" x14ac:dyDescent="0.25"/>
    <row r="60" spans="1:8" s="1" customFormat="1" x14ac:dyDescent="0.25"/>
    <row r="61" spans="1:8" s="1" customFormat="1" x14ac:dyDescent="0.25"/>
    <row r="62" spans="1:8" s="1" customFormat="1" x14ac:dyDescent="0.25"/>
    <row r="63" spans="1:8" s="1" customFormat="1" x14ac:dyDescent="0.25"/>
    <row r="64" spans="1:8"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pans="8:8" s="1" customFormat="1" x14ac:dyDescent="0.25"/>
    <row r="242" spans="8:8" s="1" customFormat="1" x14ac:dyDescent="0.25"/>
    <row r="243" spans="8:8" s="1" customFormat="1" x14ac:dyDescent="0.25"/>
    <row r="244" spans="8:8" s="1" customFormat="1" x14ac:dyDescent="0.25"/>
    <row r="245" spans="8:8" s="1" customFormat="1" x14ac:dyDescent="0.25"/>
    <row r="246" spans="8:8" s="1" customFormat="1" x14ac:dyDescent="0.25"/>
    <row r="247" spans="8:8" s="1" customFormat="1" x14ac:dyDescent="0.25"/>
    <row r="248" spans="8:8" s="1" customFormat="1" x14ac:dyDescent="0.25"/>
    <row r="249" spans="8:8" s="1" customFormat="1" x14ac:dyDescent="0.25"/>
    <row r="250" spans="8:8" s="1" customFormat="1" x14ac:dyDescent="0.25"/>
    <row r="251" spans="8:8" s="1" customFormat="1" x14ac:dyDescent="0.25"/>
    <row r="252" spans="8:8" s="1" customFormat="1" x14ac:dyDescent="0.25"/>
    <row r="253" spans="8:8" s="1" customFormat="1" x14ac:dyDescent="0.25"/>
    <row r="254" spans="8:8" s="1" customFormat="1" x14ac:dyDescent="0.25"/>
    <row r="255" spans="8:8" s="1" customFormat="1" x14ac:dyDescent="0.25">
      <c r="H255" s="16"/>
    </row>
    <row r="256" spans="8:8" s="1" customFormat="1" x14ac:dyDescent="0.25">
      <c r="H256" s="16"/>
    </row>
    <row r="257" spans="8:8" s="1" customFormat="1" x14ac:dyDescent="0.25">
      <c r="H257" s="16"/>
    </row>
    <row r="258" spans="8:8" s="1" customFormat="1" x14ac:dyDescent="0.25">
      <c r="H258" s="16"/>
    </row>
    <row r="259" spans="8:8" s="1" customFormat="1" x14ac:dyDescent="0.25">
      <c r="H259" s="16"/>
    </row>
    <row r="260" spans="8:8" s="1" customFormat="1" x14ac:dyDescent="0.25">
      <c r="H260" s="16"/>
    </row>
    <row r="261" spans="8:8" s="1" customFormat="1" x14ac:dyDescent="0.25">
      <c r="H261" s="16"/>
    </row>
    <row r="262" spans="8:8" s="1" customFormat="1" x14ac:dyDescent="0.25">
      <c r="H262" s="16"/>
    </row>
    <row r="263" spans="8:8" s="1" customFormat="1" x14ac:dyDescent="0.25">
      <c r="H263" s="16"/>
    </row>
    <row r="264" spans="8:8" s="1" customFormat="1" x14ac:dyDescent="0.25">
      <c r="H264" s="16"/>
    </row>
    <row r="265" spans="8:8" s="1" customFormat="1" x14ac:dyDescent="0.25">
      <c r="H265" s="16"/>
    </row>
    <row r="266" spans="8:8" s="1" customFormat="1" x14ac:dyDescent="0.25">
      <c r="H266" s="16"/>
    </row>
    <row r="267" spans="8:8" s="1" customFormat="1" x14ac:dyDescent="0.25">
      <c r="H267" s="16"/>
    </row>
    <row r="268" spans="8:8" s="1" customFormat="1" x14ac:dyDescent="0.25">
      <c r="H268" s="16"/>
    </row>
    <row r="269" spans="8:8" s="1" customFormat="1" x14ac:dyDescent="0.25">
      <c r="H269" s="16"/>
    </row>
    <row r="270" spans="8:8" s="1" customFormat="1" x14ac:dyDescent="0.25">
      <c r="H270" s="16"/>
    </row>
    <row r="271" spans="8:8" s="1" customFormat="1" x14ac:dyDescent="0.25">
      <c r="H271" s="16"/>
    </row>
    <row r="272" spans="8:8" s="1" customFormat="1" x14ac:dyDescent="0.25">
      <c r="H272" s="16"/>
    </row>
    <row r="273" spans="8:8" s="1" customFormat="1" x14ac:dyDescent="0.25">
      <c r="H273" s="16"/>
    </row>
    <row r="274" spans="8:8" s="1" customFormat="1" x14ac:dyDescent="0.25">
      <c r="H274" s="16"/>
    </row>
    <row r="275" spans="8:8" s="1" customFormat="1" x14ac:dyDescent="0.25">
      <c r="H275" s="16"/>
    </row>
    <row r="276" spans="8:8" s="1" customFormat="1" x14ac:dyDescent="0.25">
      <c r="H276" s="16"/>
    </row>
    <row r="277" spans="8:8" s="1" customFormat="1" x14ac:dyDescent="0.25">
      <c r="H277" s="16"/>
    </row>
    <row r="278" spans="8:8" s="1" customFormat="1" x14ac:dyDescent="0.25">
      <c r="H278" s="16"/>
    </row>
    <row r="279" spans="8:8" s="1" customFormat="1" x14ac:dyDescent="0.25">
      <c r="H279" s="16"/>
    </row>
    <row r="280" spans="8:8" s="1" customFormat="1" x14ac:dyDescent="0.25">
      <c r="H280" s="16"/>
    </row>
    <row r="281" spans="8:8" s="1" customFormat="1" x14ac:dyDescent="0.25">
      <c r="H281" s="16"/>
    </row>
    <row r="282" spans="8:8" s="1" customFormat="1" x14ac:dyDescent="0.25">
      <c r="H282" s="16"/>
    </row>
    <row r="283" spans="8:8" s="1" customFormat="1" x14ac:dyDescent="0.25">
      <c r="H283" s="16"/>
    </row>
    <row r="284" spans="8:8" s="1" customFormat="1" x14ac:dyDescent="0.25">
      <c r="H284" s="16"/>
    </row>
    <row r="285" spans="8:8" s="1" customFormat="1" x14ac:dyDescent="0.25">
      <c r="H285" s="16"/>
    </row>
    <row r="286" spans="8:8" s="1" customFormat="1" x14ac:dyDescent="0.25">
      <c r="H286" s="16"/>
    </row>
    <row r="287" spans="8:8" s="1" customFormat="1" x14ac:dyDescent="0.25">
      <c r="H287" s="16"/>
    </row>
    <row r="288" spans="8:8" s="1" customFormat="1" x14ac:dyDescent="0.25">
      <c r="H288" s="16"/>
    </row>
    <row r="289" spans="8:8" s="1" customFormat="1" x14ac:dyDescent="0.25">
      <c r="H289" s="16"/>
    </row>
    <row r="290" spans="8:8" s="1" customFormat="1" x14ac:dyDescent="0.25">
      <c r="H290" s="16"/>
    </row>
    <row r="291" spans="8:8" s="1" customFormat="1" x14ac:dyDescent="0.25">
      <c r="H291" s="16"/>
    </row>
    <row r="292" spans="8:8" s="1" customFormat="1" x14ac:dyDescent="0.25">
      <c r="H292" s="16"/>
    </row>
    <row r="293" spans="8:8" s="1" customFormat="1" x14ac:dyDescent="0.25">
      <c r="H293" s="16"/>
    </row>
    <row r="294" spans="8:8" s="1" customFormat="1" x14ac:dyDescent="0.25">
      <c r="H294" s="16"/>
    </row>
    <row r="295" spans="8:8" s="1" customFormat="1" x14ac:dyDescent="0.25">
      <c r="H295" s="16"/>
    </row>
    <row r="296" spans="8:8" s="1" customFormat="1" x14ac:dyDescent="0.25">
      <c r="H296" s="16"/>
    </row>
    <row r="297" spans="8:8" s="1" customFormat="1" x14ac:dyDescent="0.25">
      <c r="H297" s="16"/>
    </row>
    <row r="298" spans="8:8" s="1" customFormat="1" x14ac:dyDescent="0.25">
      <c r="H298" s="16"/>
    </row>
    <row r="299" spans="8:8" s="1" customFormat="1" x14ac:dyDescent="0.25">
      <c r="H299" s="16"/>
    </row>
    <row r="300" spans="8:8" s="1" customFormat="1" x14ac:dyDescent="0.25">
      <c r="H300" s="16"/>
    </row>
    <row r="301" spans="8:8" s="1" customFormat="1" x14ac:dyDescent="0.25">
      <c r="H301" s="16"/>
    </row>
    <row r="302" spans="8:8" s="1" customFormat="1" x14ac:dyDescent="0.25">
      <c r="H302" s="16"/>
    </row>
    <row r="303" spans="8:8" s="1" customFormat="1" x14ac:dyDescent="0.25">
      <c r="H303" s="16"/>
    </row>
    <row r="304" spans="8:8" s="1" customFormat="1" x14ac:dyDescent="0.25">
      <c r="H304" s="16"/>
    </row>
    <row r="305" spans="8:8" s="1" customFormat="1" x14ac:dyDescent="0.25">
      <c r="H305" s="16"/>
    </row>
    <row r="306" spans="8:8" s="1" customFormat="1" x14ac:dyDescent="0.25">
      <c r="H306" s="16"/>
    </row>
    <row r="307" spans="8:8" s="1" customFormat="1" x14ac:dyDescent="0.25">
      <c r="H307" s="16"/>
    </row>
    <row r="308" spans="8:8" s="1" customFormat="1" x14ac:dyDescent="0.25">
      <c r="H308" s="16"/>
    </row>
    <row r="309" spans="8:8" s="1" customFormat="1" x14ac:dyDescent="0.25">
      <c r="H309" s="16"/>
    </row>
    <row r="310" spans="8:8" s="1" customFormat="1" x14ac:dyDescent="0.25">
      <c r="H310" s="16"/>
    </row>
    <row r="311" spans="8:8" s="1" customFormat="1" x14ac:dyDescent="0.25">
      <c r="H311" s="16"/>
    </row>
    <row r="312" spans="8:8" s="1" customFormat="1" x14ac:dyDescent="0.25">
      <c r="H312" s="16"/>
    </row>
    <row r="313" spans="8:8" s="1" customFormat="1" x14ac:dyDescent="0.25">
      <c r="H313" s="16"/>
    </row>
    <row r="314" spans="8:8" s="1" customFormat="1" x14ac:dyDescent="0.25">
      <c r="H314" s="16"/>
    </row>
    <row r="315" spans="8:8" s="1" customFormat="1" x14ac:dyDescent="0.25">
      <c r="H315" s="16"/>
    </row>
    <row r="316" spans="8:8" s="1" customFormat="1" x14ac:dyDescent="0.25">
      <c r="H316" s="16"/>
    </row>
    <row r="317" spans="8:8" s="1" customFormat="1" x14ac:dyDescent="0.25">
      <c r="H317" s="16"/>
    </row>
    <row r="318" spans="8:8" s="1" customFormat="1" x14ac:dyDescent="0.25">
      <c r="H318" s="16"/>
    </row>
    <row r="319" spans="8:8" s="1" customFormat="1" x14ac:dyDescent="0.25">
      <c r="H319" s="16"/>
    </row>
    <row r="320" spans="8:8" s="1" customFormat="1" x14ac:dyDescent="0.25">
      <c r="H320" s="16"/>
    </row>
    <row r="321" spans="8:8" s="1" customFormat="1" x14ac:dyDescent="0.25">
      <c r="H321" s="16"/>
    </row>
    <row r="322" spans="8:8" s="1" customFormat="1" x14ac:dyDescent="0.25">
      <c r="H322" s="16"/>
    </row>
    <row r="323" spans="8:8" s="1" customFormat="1" x14ac:dyDescent="0.25">
      <c r="H323" s="16"/>
    </row>
    <row r="324" spans="8:8" s="1" customFormat="1" x14ac:dyDescent="0.25">
      <c r="H324" s="16"/>
    </row>
    <row r="325" spans="8:8" s="1" customFormat="1" x14ac:dyDescent="0.25">
      <c r="H325" s="16"/>
    </row>
    <row r="326" spans="8:8" s="1" customFormat="1" x14ac:dyDescent="0.25">
      <c r="H326" s="16"/>
    </row>
    <row r="327" spans="8:8" s="1" customFormat="1" x14ac:dyDescent="0.25">
      <c r="H327" s="16"/>
    </row>
    <row r="328" spans="8:8" s="1" customFormat="1" x14ac:dyDescent="0.25">
      <c r="H328" s="16"/>
    </row>
    <row r="329" spans="8:8" s="1" customFormat="1" x14ac:dyDescent="0.25">
      <c r="H329" s="16"/>
    </row>
    <row r="330" spans="8:8" s="1" customFormat="1" x14ac:dyDescent="0.25">
      <c r="H330" s="16"/>
    </row>
    <row r="331" spans="8:8" s="1" customFormat="1" x14ac:dyDescent="0.25">
      <c r="H331" s="16"/>
    </row>
    <row r="332" spans="8:8" s="1" customFormat="1" x14ac:dyDescent="0.25">
      <c r="H332" s="16"/>
    </row>
    <row r="333" spans="8:8" s="1" customFormat="1" x14ac:dyDescent="0.25">
      <c r="H333" s="16"/>
    </row>
    <row r="334" spans="8:8" s="1" customFormat="1" x14ac:dyDescent="0.25">
      <c r="H334" s="16"/>
    </row>
    <row r="335" spans="8:8" s="1" customFormat="1" x14ac:dyDescent="0.25">
      <c r="H335" s="16"/>
    </row>
    <row r="336" spans="8:8" s="1" customFormat="1" x14ac:dyDescent="0.25">
      <c r="H336" s="16"/>
    </row>
    <row r="337" spans="8:8" s="1" customFormat="1" x14ac:dyDescent="0.25">
      <c r="H337" s="16"/>
    </row>
    <row r="338" spans="8:8" s="1" customFormat="1" x14ac:dyDescent="0.25">
      <c r="H338" s="16"/>
    </row>
    <row r="339" spans="8:8" s="1" customFormat="1" x14ac:dyDescent="0.25">
      <c r="H339" s="16"/>
    </row>
    <row r="340" spans="8:8" s="1" customFormat="1" x14ac:dyDescent="0.25">
      <c r="H340" s="16"/>
    </row>
    <row r="341" spans="8:8" s="1" customFormat="1" x14ac:dyDescent="0.25">
      <c r="H341" s="16"/>
    </row>
    <row r="342" spans="8:8" s="1" customFormat="1" x14ac:dyDescent="0.25">
      <c r="H342" s="16"/>
    </row>
    <row r="343" spans="8:8" s="1" customFormat="1" x14ac:dyDescent="0.25">
      <c r="H343" s="16"/>
    </row>
    <row r="344" spans="8:8" s="1" customFormat="1" x14ac:dyDescent="0.25">
      <c r="H344" s="16"/>
    </row>
    <row r="345" spans="8:8" s="1" customFormat="1" x14ac:dyDescent="0.25">
      <c r="H345" s="16"/>
    </row>
    <row r="346" spans="8:8" s="1" customFormat="1" x14ac:dyDescent="0.25">
      <c r="H346" s="16"/>
    </row>
    <row r="347" spans="8:8" s="1" customFormat="1" x14ac:dyDescent="0.25">
      <c r="H347" s="16"/>
    </row>
    <row r="348" spans="8:8" s="1" customFormat="1" x14ac:dyDescent="0.25">
      <c r="H348" s="16"/>
    </row>
    <row r="349" spans="8:8" s="1" customFormat="1" x14ac:dyDescent="0.25">
      <c r="H349" s="16"/>
    </row>
    <row r="350" spans="8:8" s="1" customFormat="1" x14ac:dyDescent="0.25">
      <c r="H350" s="16"/>
    </row>
    <row r="351" spans="8:8" s="1" customFormat="1" x14ac:dyDescent="0.25">
      <c r="H351" s="16"/>
    </row>
    <row r="352" spans="8:8" s="1" customFormat="1" x14ac:dyDescent="0.25">
      <c r="H352" s="16"/>
    </row>
    <row r="353" spans="8:8" s="1" customFormat="1" x14ac:dyDescent="0.25">
      <c r="H353" s="16"/>
    </row>
    <row r="354" spans="8:8" s="1" customFormat="1" x14ac:dyDescent="0.25">
      <c r="H354" s="16"/>
    </row>
    <row r="355" spans="8:8" s="1" customFormat="1" x14ac:dyDescent="0.25">
      <c r="H355" s="16"/>
    </row>
    <row r="356" spans="8:8" s="1" customFormat="1" x14ac:dyDescent="0.25">
      <c r="H356" s="16"/>
    </row>
    <row r="357" spans="8:8" s="1" customFormat="1" x14ac:dyDescent="0.25">
      <c r="H357" s="16"/>
    </row>
    <row r="358" spans="8:8" s="1" customFormat="1" x14ac:dyDescent="0.25">
      <c r="H358" s="16"/>
    </row>
    <row r="359" spans="8:8" s="1" customFormat="1" x14ac:dyDescent="0.25">
      <c r="H359" s="16"/>
    </row>
    <row r="360" spans="8:8" s="1" customFormat="1" x14ac:dyDescent="0.25">
      <c r="H360" s="16"/>
    </row>
    <row r="361" spans="8:8" s="1" customFormat="1" x14ac:dyDescent="0.25">
      <c r="H361" s="16"/>
    </row>
    <row r="362" spans="8:8" s="1" customFormat="1" x14ac:dyDescent="0.25">
      <c r="H362" s="16"/>
    </row>
    <row r="363" spans="8:8" s="1" customFormat="1" x14ac:dyDescent="0.25">
      <c r="H363" s="16"/>
    </row>
    <row r="364" spans="8:8" s="1" customFormat="1" x14ac:dyDescent="0.25">
      <c r="H364" s="16"/>
    </row>
    <row r="365" spans="8:8" s="1" customFormat="1" x14ac:dyDescent="0.25">
      <c r="H365" s="16"/>
    </row>
    <row r="366" spans="8:8" s="1" customFormat="1" x14ac:dyDescent="0.25">
      <c r="H366" s="16"/>
    </row>
    <row r="367" spans="8:8" s="1" customFormat="1" x14ac:dyDescent="0.25">
      <c r="H367" s="16"/>
    </row>
    <row r="368" spans="8:8" s="1" customFormat="1" x14ac:dyDescent="0.25">
      <c r="H368" s="16"/>
    </row>
    <row r="369" spans="8:8" s="1" customFormat="1" x14ac:dyDescent="0.25">
      <c r="H369" s="16"/>
    </row>
    <row r="370" spans="8:8" s="1" customFormat="1" x14ac:dyDescent="0.25">
      <c r="H370" s="16"/>
    </row>
    <row r="371" spans="8:8" s="1" customFormat="1" x14ac:dyDescent="0.25">
      <c r="H371" s="16"/>
    </row>
    <row r="372" spans="8:8" s="1" customFormat="1" x14ac:dyDescent="0.25">
      <c r="H372" s="16"/>
    </row>
    <row r="373" spans="8:8" s="1" customFormat="1" x14ac:dyDescent="0.25">
      <c r="H373" s="16"/>
    </row>
    <row r="374" spans="8:8" s="1" customFormat="1" x14ac:dyDescent="0.25">
      <c r="H374" s="16"/>
    </row>
    <row r="375" spans="8:8" s="1" customFormat="1" x14ac:dyDescent="0.25">
      <c r="H375" s="16"/>
    </row>
    <row r="376" spans="8:8" s="1" customFormat="1" x14ac:dyDescent="0.25">
      <c r="H376" s="16"/>
    </row>
    <row r="377" spans="8:8" s="1" customFormat="1" x14ac:dyDescent="0.25">
      <c r="H377" s="16"/>
    </row>
    <row r="378" spans="8:8" s="1" customFormat="1" x14ac:dyDescent="0.25">
      <c r="H378" s="16"/>
    </row>
    <row r="379" spans="8:8" s="1" customFormat="1" x14ac:dyDescent="0.25">
      <c r="H379" s="16"/>
    </row>
    <row r="380" spans="8:8" s="1" customFormat="1" x14ac:dyDescent="0.25">
      <c r="H380" s="16"/>
    </row>
    <row r="381" spans="8:8" s="1" customFormat="1" x14ac:dyDescent="0.25">
      <c r="H381" s="16"/>
    </row>
    <row r="382" spans="8:8" s="1" customFormat="1" x14ac:dyDescent="0.25">
      <c r="H382" s="16"/>
    </row>
    <row r="383" spans="8:8" s="1" customFormat="1" x14ac:dyDescent="0.25">
      <c r="H383" s="16"/>
    </row>
    <row r="384" spans="8:8" s="1" customFormat="1" x14ac:dyDescent="0.25">
      <c r="H384" s="16"/>
    </row>
    <row r="385" spans="8:8" s="1" customFormat="1" x14ac:dyDescent="0.25">
      <c r="H385" s="16"/>
    </row>
    <row r="386" spans="8:8" s="1" customFormat="1" x14ac:dyDescent="0.25">
      <c r="H386" s="16"/>
    </row>
    <row r="387" spans="8:8" s="1" customFormat="1" x14ac:dyDescent="0.25">
      <c r="H387" s="16"/>
    </row>
    <row r="388" spans="8:8" s="1" customFormat="1" x14ac:dyDescent="0.25">
      <c r="H388" s="16"/>
    </row>
    <row r="389" spans="8:8" s="1" customFormat="1" x14ac:dyDescent="0.25">
      <c r="H389" s="16"/>
    </row>
    <row r="390" spans="8:8" s="1" customFormat="1" x14ac:dyDescent="0.25">
      <c r="H390" s="16"/>
    </row>
    <row r="391" spans="8:8" s="1" customFormat="1" x14ac:dyDescent="0.25">
      <c r="H391" s="16"/>
    </row>
    <row r="392" spans="8:8" s="1" customFormat="1" x14ac:dyDescent="0.25">
      <c r="H392" s="16"/>
    </row>
    <row r="393" spans="8:8" s="1" customFormat="1" x14ac:dyDescent="0.25">
      <c r="H393" s="16"/>
    </row>
    <row r="394" spans="8:8" s="1" customFormat="1" x14ac:dyDescent="0.25">
      <c r="H394" s="16"/>
    </row>
    <row r="395" spans="8:8" s="1" customFormat="1" x14ac:dyDescent="0.25">
      <c r="H395" s="16"/>
    </row>
    <row r="396" spans="8:8" s="1" customFormat="1" x14ac:dyDescent="0.25">
      <c r="H396" s="16"/>
    </row>
    <row r="397" spans="8:8" s="1" customFormat="1" x14ac:dyDescent="0.25">
      <c r="H397" s="16"/>
    </row>
    <row r="398" spans="8:8" s="1" customFormat="1" x14ac:dyDescent="0.25">
      <c r="H398" s="16"/>
    </row>
    <row r="399" spans="8:8" s="1" customFormat="1" x14ac:dyDescent="0.25">
      <c r="H399" s="16"/>
    </row>
    <row r="400" spans="8:8" s="1" customFormat="1" x14ac:dyDescent="0.25">
      <c r="H400" s="16"/>
    </row>
    <row r="401" spans="8:8" s="1" customFormat="1" x14ac:dyDescent="0.25">
      <c r="H401" s="16"/>
    </row>
    <row r="402" spans="8:8" s="1" customFormat="1" x14ac:dyDescent="0.25">
      <c r="H402" s="16"/>
    </row>
    <row r="403" spans="8:8" s="1" customFormat="1" x14ac:dyDescent="0.25">
      <c r="H403" s="16"/>
    </row>
    <row r="404" spans="8:8" s="1" customFormat="1" x14ac:dyDescent="0.25">
      <c r="H404" s="16"/>
    </row>
    <row r="405" spans="8:8" s="1" customFormat="1" x14ac:dyDescent="0.25">
      <c r="H405" s="16"/>
    </row>
    <row r="406" spans="8:8" s="1" customFormat="1" x14ac:dyDescent="0.25">
      <c r="H406" s="16"/>
    </row>
    <row r="407" spans="8:8" s="1" customFormat="1" x14ac:dyDescent="0.25">
      <c r="H407" s="16"/>
    </row>
    <row r="408" spans="8:8" s="1" customFormat="1" x14ac:dyDescent="0.25">
      <c r="H408" s="16"/>
    </row>
    <row r="409" spans="8:8" s="1" customFormat="1" x14ac:dyDescent="0.25">
      <c r="H409" s="16"/>
    </row>
    <row r="410" spans="8:8" s="1" customFormat="1" x14ac:dyDescent="0.25">
      <c r="H410" s="16"/>
    </row>
    <row r="411" spans="8:8" s="1" customFormat="1" x14ac:dyDescent="0.25">
      <c r="H411" s="16"/>
    </row>
    <row r="412" spans="8:8" s="1" customFormat="1" x14ac:dyDescent="0.25">
      <c r="H412" s="16"/>
    </row>
    <row r="413" spans="8:8" s="1" customFormat="1" x14ac:dyDescent="0.25">
      <c r="H413" s="16"/>
    </row>
    <row r="414" spans="8:8" s="1" customFormat="1" x14ac:dyDescent="0.25">
      <c r="H414" s="16"/>
    </row>
    <row r="415" spans="8:8" s="1" customFormat="1" x14ac:dyDescent="0.25">
      <c r="H415" s="16"/>
    </row>
    <row r="416" spans="8:8" s="1" customFormat="1" x14ac:dyDescent="0.25">
      <c r="H416" s="16"/>
    </row>
    <row r="417" spans="8:8" s="1" customFormat="1" x14ac:dyDescent="0.25">
      <c r="H417" s="16"/>
    </row>
    <row r="418" spans="8:8" s="1" customFormat="1" x14ac:dyDescent="0.25">
      <c r="H418" s="16"/>
    </row>
    <row r="419" spans="8:8" s="1" customFormat="1" x14ac:dyDescent="0.25">
      <c r="H419" s="16"/>
    </row>
    <row r="420" spans="8:8" s="1" customFormat="1" x14ac:dyDescent="0.25">
      <c r="H420" s="16"/>
    </row>
    <row r="421" spans="8:8" s="1" customFormat="1" x14ac:dyDescent="0.25">
      <c r="H421" s="16"/>
    </row>
    <row r="422" spans="8:8" s="1" customFormat="1" x14ac:dyDescent="0.25">
      <c r="H422" s="16"/>
    </row>
    <row r="423" spans="8:8" s="1" customFormat="1" x14ac:dyDescent="0.25">
      <c r="H423" s="16"/>
    </row>
    <row r="424" spans="8:8" s="1" customFormat="1" x14ac:dyDescent="0.25">
      <c r="H424" s="16"/>
    </row>
    <row r="425" spans="8:8" s="1" customFormat="1" x14ac:dyDescent="0.25">
      <c r="H425" s="16"/>
    </row>
    <row r="426" spans="8:8" s="1" customFormat="1" x14ac:dyDescent="0.25">
      <c r="H426" s="16"/>
    </row>
    <row r="427" spans="8:8" s="1" customFormat="1" x14ac:dyDescent="0.25">
      <c r="H427" s="16"/>
    </row>
    <row r="428" spans="8:8" s="1" customFormat="1" x14ac:dyDescent="0.25">
      <c r="H428" s="16"/>
    </row>
    <row r="429" spans="8:8" s="1" customFormat="1" x14ac:dyDescent="0.25">
      <c r="H429" s="16"/>
    </row>
    <row r="430" spans="8:8" s="1" customFormat="1" x14ac:dyDescent="0.25">
      <c r="H430" s="16"/>
    </row>
    <row r="431" spans="8:8" s="1" customFormat="1" x14ac:dyDescent="0.25">
      <c r="H431" s="16"/>
    </row>
    <row r="432" spans="8:8" s="1" customFormat="1" x14ac:dyDescent="0.25">
      <c r="H432" s="16"/>
    </row>
    <row r="433" spans="8:8" s="1" customFormat="1" x14ac:dyDescent="0.25">
      <c r="H433" s="16"/>
    </row>
    <row r="434" spans="8:8" s="1" customFormat="1" x14ac:dyDescent="0.25">
      <c r="H434" s="16"/>
    </row>
    <row r="435" spans="8:8" s="1" customFormat="1" x14ac:dyDescent="0.25">
      <c r="H435" s="16"/>
    </row>
    <row r="436" spans="8:8" s="1" customFormat="1" x14ac:dyDescent="0.25">
      <c r="H436" s="16"/>
    </row>
    <row r="437" spans="8:8" s="1" customFormat="1" x14ac:dyDescent="0.25">
      <c r="H437" s="16"/>
    </row>
    <row r="438" spans="8:8" s="1" customFormat="1" x14ac:dyDescent="0.25">
      <c r="H438" s="16"/>
    </row>
    <row r="439" spans="8:8" s="1" customFormat="1" x14ac:dyDescent="0.25">
      <c r="H439" s="16"/>
    </row>
    <row r="440" spans="8:8" s="1" customFormat="1" x14ac:dyDescent="0.25">
      <c r="H440" s="16"/>
    </row>
    <row r="441" spans="8:8" s="1" customFormat="1" x14ac:dyDescent="0.25">
      <c r="H441" s="16"/>
    </row>
    <row r="442" spans="8:8" s="1" customFormat="1" x14ac:dyDescent="0.25">
      <c r="H442" s="16"/>
    </row>
    <row r="443" spans="8:8" s="1" customFormat="1" x14ac:dyDescent="0.25">
      <c r="H443" s="16"/>
    </row>
    <row r="444" spans="8:8" s="1" customFormat="1" x14ac:dyDescent="0.25">
      <c r="H444" s="16"/>
    </row>
    <row r="445" spans="8:8" s="1" customFormat="1" x14ac:dyDescent="0.25">
      <c r="H445" s="16"/>
    </row>
    <row r="446" spans="8:8" s="1" customFormat="1" x14ac:dyDescent="0.25">
      <c r="H446" s="16"/>
    </row>
    <row r="447" spans="8:8" s="1" customFormat="1" x14ac:dyDescent="0.25">
      <c r="H447" s="16"/>
    </row>
    <row r="448" spans="8:8" s="1" customFormat="1" x14ac:dyDescent="0.25">
      <c r="H448" s="16"/>
    </row>
    <row r="449" spans="8:8" s="1" customFormat="1" x14ac:dyDescent="0.25">
      <c r="H449" s="16"/>
    </row>
    <row r="450" spans="8:8" s="1" customFormat="1" x14ac:dyDescent="0.25">
      <c r="H450" s="16"/>
    </row>
    <row r="451" spans="8:8" s="1" customFormat="1" x14ac:dyDescent="0.25">
      <c r="H451" s="16"/>
    </row>
    <row r="452" spans="8:8" s="1" customFormat="1" x14ac:dyDescent="0.25">
      <c r="H452" s="16"/>
    </row>
    <row r="453" spans="8:8" s="1" customFormat="1" x14ac:dyDescent="0.25">
      <c r="H453" s="16"/>
    </row>
    <row r="454" spans="8:8" s="1" customFormat="1" x14ac:dyDescent="0.25">
      <c r="H454" s="16"/>
    </row>
    <row r="455" spans="8:8" s="1" customFormat="1" x14ac:dyDescent="0.25">
      <c r="H455" s="16"/>
    </row>
    <row r="456" spans="8:8" s="1" customFormat="1" x14ac:dyDescent="0.25">
      <c r="H456" s="16"/>
    </row>
    <row r="457" spans="8:8" s="1" customFormat="1" x14ac:dyDescent="0.25">
      <c r="H457" s="16"/>
    </row>
    <row r="458" spans="8:8" s="1" customFormat="1" x14ac:dyDescent="0.25">
      <c r="H458" s="16"/>
    </row>
    <row r="459" spans="8:8" s="1" customFormat="1" x14ac:dyDescent="0.25">
      <c r="H459" s="16"/>
    </row>
    <row r="460" spans="8:8" s="1" customFormat="1" x14ac:dyDescent="0.25">
      <c r="H460" s="16"/>
    </row>
    <row r="461" spans="8:8" s="1" customFormat="1" x14ac:dyDescent="0.25">
      <c r="H461" s="16"/>
    </row>
    <row r="462" spans="8:8" s="1" customFormat="1" x14ac:dyDescent="0.25">
      <c r="H462" s="16"/>
    </row>
    <row r="463" spans="8:8" s="1" customFormat="1" x14ac:dyDescent="0.25">
      <c r="H463" s="16"/>
    </row>
    <row r="464" spans="8:8" s="1" customFormat="1" x14ac:dyDescent="0.25">
      <c r="H464" s="16"/>
    </row>
    <row r="465" spans="8:8" s="1" customFormat="1" x14ac:dyDescent="0.25">
      <c r="H465" s="16"/>
    </row>
    <row r="466" spans="8:8" s="1" customFormat="1" x14ac:dyDescent="0.25">
      <c r="H466" s="16"/>
    </row>
    <row r="467" spans="8:8" s="1" customFormat="1" x14ac:dyDescent="0.25">
      <c r="H467" s="16"/>
    </row>
    <row r="468" spans="8:8" s="1" customFormat="1" x14ac:dyDescent="0.25">
      <c r="H468" s="16"/>
    </row>
    <row r="469" spans="8:8" s="1" customFormat="1" x14ac:dyDescent="0.25">
      <c r="H469" s="16"/>
    </row>
    <row r="470" spans="8:8" s="1" customFormat="1" x14ac:dyDescent="0.25">
      <c r="H470" s="16"/>
    </row>
    <row r="471" spans="8:8" s="1" customFormat="1" x14ac:dyDescent="0.25">
      <c r="H471" s="16"/>
    </row>
    <row r="472" spans="8:8" s="1" customFormat="1" x14ac:dyDescent="0.25">
      <c r="H472" s="16"/>
    </row>
    <row r="473" spans="8:8" s="1" customFormat="1" x14ac:dyDescent="0.25">
      <c r="H473" s="16"/>
    </row>
    <row r="474" spans="8:8" s="1" customFormat="1" x14ac:dyDescent="0.25">
      <c r="H474" s="16"/>
    </row>
    <row r="475" spans="8:8" s="1" customFormat="1" x14ac:dyDescent="0.25">
      <c r="H475" s="16"/>
    </row>
    <row r="476" spans="8:8" s="1" customFormat="1" x14ac:dyDescent="0.25">
      <c r="H476" s="16"/>
    </row>
    <row r="477" spans="8:8" s="1" customFormat="1" x14ac:dyDescent="0.25">
      <c r="H477" s="16"/>
    </row>
    <row r="478" spans="8:8" s="1" customFormat="1" x14ac:dyDescent="0.25">
      <c r="H478" s="16"/>
    </row>
    <row r="479" spans="8:8" s="1" customFormat="1" x14ac:dyDescent="0.25">
      <c r="H479" s="16"/>
    </row>
    <row r="480" spans="8:8" s="1" customFormat="1" x14ac:dyDescent="0.25">
      <c r="H480" s="16"/>
    </row>
    <row r="481" spans="8:8" s="1" customFormat="1" x14ac:dyDescent="0.25">
      <c r="H481" s="16"/>
    </row>
    <row r="482" spans="8:8" s="1" customFormat="1" x14ac:dyDescent="0.25">
      <c r="H482" s="16"/>
    </row>
    <row r="483" spans="8:8" s="1" customFormat="1" x14ac:dyDescent="0.25">
      <c r="H483" s="16"/>
    </row>
    <row r="484" spans="8:8" s="1" customFormat="1" x14ac:dyDescent="0.25">
      <c r="H484" s="16"/>
    </row>
    <row r="485" spans="8:8" s="1" customFormat="1" x14ac:dyDescent="0.25">
      <c r="H485" s="16"/>
    </row>
    <row r="486" spans="8:8" s="1" customFormat="1" x14ac:dyDescent="0.25">
      <c r="H486" s="16"/>
    </row>
    <row r="487" spans="8:8" s="1" customFormat="1" x14ac:dyDescent="0.25">
      <c r="H487" s="16"/>
    </row>
    <row r="488" spans="8:8" s="1" customFormat="1" x14ac:dyDescent="0.25">
      <c r="H488" s="16"/>
    </row>
    <row r="489" spans="8:8" s="1" customFormat="1" x14ac:dyDescent="0.25">
      <c r="H489" s="16"/>
    </row>
    <row r="490" spans="8:8" s="1" customFormat="1" x14ac:dyDescent="0.25">
      <c r="H490" s="16"/>
    </row>
    <row r="491" spans="8:8" s="1" customFormat="1" x14ac:dyDescent="0.25">
      <c r="H491" s="16"/>
    </row>
    <row r="492" spans="8:8" s="1" customFormat="1" x14ac:dyDescent="0.25">
      <c r="H492" s="16"/>
    </row>
    <row r="493" spans="8:8" s="1" customFormat="1" x14ac:dyDescent="0.25">
      <c r="H493" s="16"/>
    </row>
    <row r="494" spans="8:8" s="1" customFormat="1" x14ac:dyDescent="0.25">
      <c r="H494" s="16"/>
    </row>
    <row r="495" spans="8:8" s="1" customFormat="1" x14ac:dyDescent="0.25">
      <c r="H495" s="16"/>
    </row>
    <row r="496" spans="8:8" s="1" customFormat="1" x14ac:dyDescent="0.25">
      <c r="H496" s="16"/>
    </row>
    <row r="497" spans="8:8" s="1" customFormat="1" x14ac:dyDescent="0.25">
      <c r="H497" s="16"/>
    </row>
    <row r="498" spans="8:8" s="1" customFormat="1" x14ac:dyDescent="0.25">
      <c r="H498" s="16"/>
    </row>
    <row r="499" spans="8:8" s="1" customFormat="1" x14ac:dyDescent="0.25">
      <c r="H499" s="16"/>
    </row>
    <row r="500" spans="8:8" s="1" customFormat="1" x14ac:dyDescent="0.25">
      <c r="H500" s="16"/>
    </row>
    <row r="501" spans="8:8" s="1" customFormat="1" x14ac:dyDescent="0.25">
      <c r="H501" s="16"/>
    </row>
    <row r="502" spans="8:8" s="1" customFormat="1" x14ac:dyDescent="0.25">
      <c r="H502" s="16"/>
    </row>
    <row r="503" spans="8:8" s="1" customFormat="1" x14ac:dyDescent="0.25">
      <c r="H503" s="16"/>
    </row>
    <row r="504" spans="8:8" s="1" customFormat="1" x14ac:dyDescent="0.25">
      <c r="H504" s="16"/>
    </row>
    <row r="505" spans="8:8" s="1" customFormat="1" x14ac:dyDescent="0.25">
      <c r="H505" s="16"/>
    </row>
    <row r="506" spans="8:8" s="1" customFormat="1" x14ac:dyDescent="0.25">
      <c r="H506" s="16"/>
    </row>
    <row r="507" spans="8:8" s="1" customFormat="1" x14ac:dyDescent="0.25">
      <c r="H507" s="16"/>
    </row>
    <row r="508" spans="8:8" s="1" customFormat="1" x14ac:dyDescent="0.25">
      <c r="H508" s="16"/>
    </row>
    <row r="509" spans="8:8" s="1" customFormat="1" x14ac:dyDescent="0.25">
      <c r="H509" s="16"/>
    </row>
    <row r="510" spans="8:8" s="1" customFormat="1" x14ac:dyDescent="0.25">
      <c r="H510" s="16"/>
    </row>
    <row r="511" spans="8:8" s="1" customFormat="1" x14ac:dyDescent="0.25">
      <c r="H511" s="16"/>
    </row>
    <row r="512" spans="8:8" s="1" customFormat="1" x14ac:dyDescent="0.25">
      <c r="H512" s="16"/>
    </row>
    <row r="513" spans="8:8" s="1" customFormat="1" x14ac:dyDescent="0.25">
      <c r="H513" s="16"/>
    </row>
    <row r="514" spans="8:8" s="1" customFormat="1" x14ac:dyDescent="0.25">
      <c r="H514" s="16"/>
    </row>
    <row r="515" spans="8:8" s="1" customFormat="1" x14ac:dyDescent="0.25">
      <c r="H515" s="16"/>
    </row>
    <row r="516" spans="8:8" s="1" customFormat="1" x14ac:dyDescent="0.25">
      <c r="H516" s="16"/>
    </row>
    <row r="517" spans="8:8" s="1" customFormat="1" x14ac:dyDescent="0.25">
      <c r="H517" s="16"/>
    </row>
    <row r="518" spans="8:8" s="1" customFormat="1" x14ac:dyDescent="0.25">
      <c r="H518" s="16"/>
    </row>
    <row r="519" spans="8:8" s="1" customFormat="1" x14ac:dyDescent="0.25">
      <c r="H519" s="16"/>
    </row>
    <row r="520" spans="8:8" s="1" customFormat="1" x14ac:dyDescent="0.25">
      <c r="H520" s="16"/>
    </row>
    <row r="521" spans="8:8" s="1" customFormat="1" x14ac:dyDescent="0.25">
      <c r="H521" s="16"/>
    </row>
    <row r="522" spans="8:8" s="1" customFormat="1" x14ac:dyDescent="0.25">
      <c r="H522" s="16"/>
    </row>
    <row r="523" spans="8:8" s="1" customFormat="1" x14ac:dyDescent="0.25">
      <c r="H523" s="16"/>
    </row>
    <row r="524" spans="8:8" s="1" customFormat="1" x14ac:dyDescent="0.25">
      <c r="H524" s="16"/>
    </row>
    <row r="525" spans="8:8" s="1" customFormat="1" x14ac:dyDescent="0.25">
      <c r="H525" s="16"/>
    </row>
    <row r="526" spans="8:8" s="1" customFormat="1" x14ac:dyDescent="0.25">
      <c r="H526" s="16"/>
    </row>
    <row r="527" spans="8:8" s="1" customFormat="1" x14ac:dyDescent="0.25">
      <c r="H527" s="16"/>
    </row>
    <row r="528" spans="8:8" s="1" customFormat="1" x14ac:dyDescent="0.25">
      <c r="H528" s="16"/>
    </row>
    <row r="529" spans="8:8" s="1" customFormat="1" x14ac:dyDescent="0.25">
      <c r="H529" s="16"/>
    </row>
    <row r="530" spans="8:8" s="1" customFormat="1" x14ac:dyDescent="0.25">
      <c r="H530" s="16"/>
    </row>
    <row r="531" spans="8:8" s="1" customFormat="1" x14ac:dyDescent="0.25">
      <c r="H531" s="16"/>
    </row>
    <row r="532" spans="8:8" s="1" customFormat="1" x14ac:dyDescent="0.25">
      <c r="H532" s="16"/>
    </row>
    <row r="533" spans="8:8" s="1" customFormat="1" x14ac:dyDescent="0.25">
      <c r="H533" s="16"/>
    </row>
    <row r="534" spans="8:8" s="1" customFormat="1" x14ac:dyDescent="0.25">
      <c r="H534" s="16"/>
    </row>
    <row r="535" spans="8:8" s="1" customFormat="1" x14ac:dyDescent="0.25">
      <c r="H535" s="16"/>
    </row>
    <row r="536" spans="8:8" s="1" customFormat="1" x14ac:dyDescent="0.25">
      <c r="H536" s="16"/>
    </row>
    <row r="537" spans="8:8" s="1" customFormat="1" x14ac:dyDescent="0.25">
      <c r="H537" s="16"/>
    </row>
    <row r="538" spans="8:8" s="1" customFormat="1" x14ac:dyDescent="0.25">
      <c r="H538" s="16"/>
    </row>
    <row r="539" spans="8:8" s="1" customFormat="1" x14ac:dyDescent="0.25">
      <c r="H539" s="16"/>
    </row>
    <row r="540" spans="8:8" s="1" customFormat="1" x14ac:dyDescent="0.25">
      <c r="H540" s="16"/>
    </row>
    <row r="541" spans="8:8" s="1" customFormat="1" x14ac:dyDescent="0.25">
      <c r="H541" s="16"/>
    </row>
    <row r="542" spans="8:8" s="1" customFormat="1" x14ac:dyDescent="0.25">
      <c r="H542" s="16"/>
    </row>
    <row r="543" spans="8:8" s="1" customFormat="1" x14ac:dyDescent="0.25">
      <c r="H543" s="16"/>
    </row>
    <row r="544" spans="8:8" s="1" customFormat="1" x14ac:dyDescent="0.25">
      <c r="H544" s="16"/>
    </row>
    <row r="545" spans="8:8" s="1" customFormat="1" x14ac:dyDescent="0.25">
      <c r="H545" s="16"/>
    </row>
    <row r="546" spans="8:8" s="1" customFormat="1" x14ac:dyDescent="0.25">
      <c r="H546" s="16"/>
    </row>
    <row r="547" spans="8:8" s="1" customFormat="1" x14ac:dyDescent="0.25">
      <c r="H547" s="16"/>
    </row>
    <row r="548" spans="8:8" s="1" customFormat="1" x14ac:dyDescent="0.25">
      <c r="H548" s="16"/>
    </row>
    <row r="549" spans="8:8" s="1" customFormat="1" x14ac:dyDescent="0.25">
      <c r="H549" s="16"/>
    </row>
    <row r="550" spans="8:8" s="1" customFormat="1" x14ac:dyDescent="0.25">
      <c r="H550" s="16"/>
    </row>
    <row r="551" spans="8:8" s="1" customFormat="1" x14ac:dyDescent="0.25">
      <c r="H551" s="16"/>
    </row>
    <row r="552" spans="8:8" s="1" customFormat="1" x14ac:dyDescent="0.25">
      <c r="H552" s="16"/>
    </row>
    <row r="553" spans="8:8" s="1" customFormat="1" x14ac:dyDescent="0.25">
      <c r="H553" s="16"/>
    </row>
    <row r="554" spans="8:8" s="1" customFormat="1" x14ac:dyDescent="0.25">
      <c r="H554" s="16"/>
    </row>
    <row r="555" spans="8:8" s="1" customFormat="1" x14ac:dyDescent="0.25">
      <c r="H555" s="16"/>
    </row>
    <row r="556" spans="8:8" s="1" customFormat="1" x14ac:dyDescent="0.25">
      <c r="H556" s="16"/>
    </row>
    <row r="557" spans="8:8" s="1" customFormat="1" x14ac:dyDescent="0.25">
      <c r="H557" s="16"/>
    </row>
    <row r="558" spans="8:8" s="1" customFormat="1" x14ac:dyDescent="0.25">
      <c r="H558" s="16"/>
    </row>
    <row r="559" spans="8:8" s="1" customFormat="1" x14ac:dyDescent="0.25">
      <c r="H559" s="16"/>
    </row>
    <row r="560" spans="8:8" s="1" customFormat="1" x14ac:dyDescent="0.25">
      <c r="H560" s="16"/>
    </row>
    <row r="561" spans="8:8" s="1" customFormat="1" x14ac:dyDescent="0.25">
      <c r="H561" s="16"/>
    </row>
    <row r="562" spans="8:8" s="1" customFormat="1" x14ac:dyDescent="0.25">
      <c r="H562" s="16"/>
    </row>
    <row r="563" spans="8:8" s="1" customFormat="1" x14ac:dyDescent="0.25">
      <c r="H563" s="16"/>
    </row>
    <row r="564" spans="8:8" s="1" customFormat="1" x14ac:dyDescent="0.25">
      <c r="H564" s="16"/>
    </row>
    <row r="565" spans="8:8" s="1" customFormat="1" x14ac:dyDescent="0.25">
      <c r="H565" s="16"/>
    </row>
    <row r="566" spans="8:8" s="1" customFormat="1" x14ac:dyDescent="0.25">
      <c r="H566" s="16"/>
    </row>
    <row r="567" spans="8:8" s="1" customFormat="1" x14ac:dyDescent="0.25">
      <c r="H567" s="16"/>
    </row>
    <row r="568" spans="8:8" s="1" customFormat="1" x14ac:dyDescent="0.25">
      <c r="H568" s="16"/>
    </row>
    <row r="569" spans="8:8" s="1" customFormat="1" x14ac:dyDescent="0.25">
      <c r="H569" s="16"/>
    </row>
    <row r="570" spans="8:8" s="1" customFormat="1" x14ac:dyDescent="0.25">
      <c r="H570" s="16"/>
    </row>
    <row r="571" spans="8:8" s="1" customFormat="1" x14ac:dyDescent="0.25">
      <c r="H571" s="16"/>
    </row>
    <row r="572" spans="8:8" s="1" customFormat="1" x14ac:dyDescent="0.25">
      <c r="H572" s="16"/>
    </row>
    <row r="573" spans="8:8" s="1" customFormat="1" x14ac:dyDescent="0.25">
      <c r="H573" s="16"/>
    </row>
    <row r="574" spans="8:8" s="1" customFormat="1" x14ac:dyDescent="0.25">
      <c r="H574" s="16"/>
    </row>
    <row r="575" spans="8:8" s="1" customFormat="1" x14ac:dyDescent="0.25">
      <c r="H575" s="16"/>
    </row>
    <row r="576" spans="8:8" s="1" customFormat="1" x14ac:dyDescent="0.25">
      <c r="H576" s="16"/>
    </row>
    <row r="577" spans="8:8" s="1" customFormat="1" x14ac:dyDescent="0.25">
      <c r="H577" s="16"/>
    </row>
    <row r="578" spans="8:8" s="1" customFormat="1" x14ac:dyDescent="0.25">
      <c r="H578" s="16"/>
    </row>
    <row r="579" spans="8:8" s="1" customFormat="1" x14ac:dyDescent="0.25">
      <c r="H579" s="16"/>
    </row>
    <row r="580" spans="8:8" s="1" customFormat="1" x14ac:dyDescent="0.25">
      <c r="H580" s="16"/>
    </row>
    <row r="581" spans="8:8" s="1" customFormat="1" x14ac:dyDescent="0.25">
      <c r="H581" s="16"/>
    </row>
    <row r="582" spans="8:8" s="1" customFormat="1" x14ac:dyDescent="0.25">
      <c r="H582" s="16"/>
    </row>
    <row r="583" spans="8:8" s="1" customFormat="1" x14ac:dyDescent="0.25">
      <c r="H583" s="16"/>
    </row>
    <row r="584" spans="8:8" s="1" customFormat="1" x14ac:dyDescent="0.25">
      <c r="H584" s="16"/>
    </row>
    <row r="585" spans="8:8" s="1" customFormat="1" x14ac:dyDescent="0.25">
      <c r="H585" s="16"/>
    </row>
    <row r="586" spans="8:8" s="1" customFormat="1" x14ac:dyDescent="0.25">
      <c r="H586" s="16"/>
    </row>
    <row r="587" spans="8:8" s="1" customFormat="1" x14ac:dyDescent="0.25">
      <c r="H587" s="16"/>
    </row>
    <row r="588" spans="8:8" s="1" customFormat="1" x14ac:dyDescent="0.25">
      <c r="H588" s="16"/>
    </row>
    <row r="589" spans="8:8" s="1" customFormat="1" x14ac:dyDescent="0.25">
      <c r="H589" s="16"/>
    </row>
    <row r="590" spans="8:8" s="1" customFormat="1" x14ac:dyDescent="0.25">
      <c r="H590" s="16"/>
    </row>
    <row r="591" spans="8:8" s="1" customFormat="1" x14ac:dyDescent="0.25">
      <c r="H591" s="16"/>
    </row>
    <row r="592" spans="8:8" s="1" customFormat="1" x14ac:dyDescent="0.25">
      <c r="H592" s="16"/>
    </row>
    <row r="593" spans="8:8" s="1" customFormat="1" x14ac:dyDescent="0.25">
      <c r="H593" s="16"/>
    </row>
    <row r="594" spans="8:8" s="1" customFormat="1" x14ac:dyDescent="0.25">
      <c r="H594" s="16"/>
    </row>
    <row r="595" spans="8:8" s="1" customFormat="1" x14ac:dyDescent="0.25">
      <c r="H595" s="16"/>
    </row>
    <row r="596" spans="8:8" s="1" customFormat="1" x14ac:dyDescent="0.25">
      <c r="H596" s="16"/>
    </row>
    <row r="597" spans="8:8" s="1" customFormat="1" x14ac:dyDescent="0.25">
      <c r="H597" s="16"/>
    </row>
    <row r="598" spans="8:8" s="1" customFormat="1" x14ac:dyDescent="0.25">
      <c r="H598" s="16"/>
    </row>
    <row r="599" spans="8:8" s="1" customFormat="1" x14ac:dyDescent="0.25">
      <c r="H599" s="16"/>
    </row>
    <row r="600" spans="8:8" s="1" customFormat="1" x14ac:dyDescent="0.25">
      <c r="H600" s="16"/>
    </row>
    <row r="601" spans="8:8" s="1" customFormat="1" x14ac:dyDescent="0.25">
      <c r="H601" s="16"/>
    </row>
    <row r="602" spans="8:8" s="1" customFormat="1" x14ac:dyDescent="0.25">
      <c r="H602" s="16"/>
    </row>
    <row r="603" spans="8:8" s="1" customFormat="1" x14ac:dyDescent="0.25">
      <c r="H603" s="16"/>
    </row>
    <row r="604" spans="8:8" s="1" customFormat="1" x14ac:dyDescent="0.25">
      <c r="H604" s="16"/>
    </row>
    <row r="605" spans="8:8" s="1" customFormat="1" x14ac:dyDescent="0.25">
      <c r="H605" s="16"/>
    </row>
    <row r="606" spans="8:8" s="1" customFormat="1" x14ac:dyDescent="0.25">
      <c r="H606" s="16"/>
    </row>
    <row r="607" spans="8:8" s="1" customFormat="1" x14ac:dyDescent="0.25">
      <c r="H607" s="16"/>
    </row>
    <row r="608" spans="8:8" s="1" customFormat="1" x14ac:dyDescent="0.25">
      <c r="H608" s="16"/>
    </row>
    <row r="609" spans="8:8" s="1" customFormat="1" x14ac:dyDescent="0.25">
      <c r="H609" s="16"/>
    </row>
    <row r="610" spans="8:8" s="1" customFormat="1" x14ac:dyDescent="0.25">
      <c r="H610" s="16"/>
    </row>
    <row r="611" spans="8:8" s="1" customFormat="1" x14ac:dyDescent="0.25">
      <c r="H611" s="16"/>
    </row>
    <row r="612" spans="8:8" s="1" customFormat="1" x14ac:dyDescent="0.25">
      <c r="H612" s="16"/>
    </row>
    <row r="613" spans="8:8" s="1" customFormat="1" x14ac:dyDescent="0.25">
      <c r="H613" s="16"/>
    </row>
    <row r="614" spans="8:8" s="1" customFormat="1" x14ac:dyDescent="0.25">
      <c r="H614" s="16"/>
    </row>
    <row r="615" spans="8:8" s="1" customFormat="1" x14ac:dyDescent="0.25">
      <c r="H615" s="16"/>
    </row>
    <row r="616" spans="8:8" s="1" customFormat="1" x14ac:dyDescent="0.25">
      <c r="H616" s="16"/>
    </row>
    <row r="617" spans="8:8" s="1" customFormat="1" x14ac:dyDescent="0.25">
      <c r="H617" s="16"/>
    </row>
    <row r="618" spans="8:8" s="1" customFormat="1" x14ac:dyDescent="0.25">
      <c r="H618" s="16"/>
    </row>
    <row r="619" spans="8:8" s="1" customFormat="1" x14ac:dyDescent="0.25">
      <c r="H619" s="16"/>
    </row>
    <row r="620" spans="8:8" s="1" customFormat="1" x14ac:dyDescent="0.25">
      <c r="H620" s="16"/>
    </row>
    <row r="621" spans="8:8" s="1" customFormat="1" x14ac:dyDescent="0.25">
      <c r="H621" s="16"/>
    </row>
    <row r="622" spans="8:8" s="1" customFormat="1" x14ac:dyDescent="0.25">
      <c r="H622" s="16"/>
    </row>
    <row r="623" spans="8:8" s="1" customFormat="1" x14ac:dyDescent="0.25">
      <c r="H623" s="16"/>
    </row>
    <row r="624" spans="8:8" s="1" customFormat="1" x14ac:dyDescent="0.25">
      <c r="H624" s="16"/>
    </row>
    <row r="625" spans="8:8" s="1" customFormat="1" x14ac:dyDescent="0.25">
      <c r="H625" s="16"/>
    </row>
    <row r="626" spans="8:8" s="1" customFormat="1" x14ac:dyDescent="0.25">
      <c r="H626" s="16"/>
    </row>
    <row r="627" spans="8:8" s="1" customFormat="1" x14ac:dyDescent="0.25">
      <c r="H627" s="16"/>
    </row>
    <row r="628" spans="8:8" s="1" customFormat="1" x14ac:dyDescent="0.25">
      <c r="H628" s="16"/>
    </row>
    <row r="629" spans="8:8" s="1" customFormat="1" x14ac:dyDescent="0.25">
      <c r="H629" s="16"/>
    </row>
    <row r="630" spans="8:8" s="1" customFormat="1" x14ac:dyDescent="0.25">
      <c r="H630" s="16"/>
    </row>
    <row r="631" spans="8:8" s="1" customFormat="1" x14ac:dyDescent="0.25">
      <c r="H631" s="16"/>
    </row>
    <row r="632" spans="8:8" s="1" customFormat="1" x14ac:dyDescent="0.25">
      <c r="H632" s="16"/>
    </row>
    <row r="633" spans="8:8" s="1" customFormat="1" x14ac:dyDescent="0.25">
      <c r="H633" s="16"/>
    </row>
    <row r="634" spans="8:8" s="1" customFormat="1" x14ac:dyDescent="0.25">
      <c r="H634" s="16"/>
    </row>
    <row r="635" spans="8:8" s="1" customFormat="1" x14ac:dyDescent="0.25">
      <c r="H635" s="16"/>
    </row>
    <row r="636" spans="8:8" s="1" customFormat="1" x14ac:dyDescent="0.25">
      <c r="H636" s="16"/>
    </row>
    <row r="637" spans="8:8" s="1" customFormat="1" x14ac:dyDescent="0.25">
      <c r="H637" s="16"/>
    </row>
    <row r="638" spans="8:8" s="1" customFormat="1" x14ac:dyDescent="0.25">
      <c r="H638" s="16"/>
    </row>
    <row r="639" spans="8:8" s="1" customFormat="1" x14ac:dyDescent="0.25">
      <c r="H639" s="16"/>
    </row>
    <row r="640" spans="8:8" s="1" customFormat="1" x14ac:dyDescent="0.25">
      <c r="H640" s="16"/>
    </row>
    <row r="641" spans="8:8" s="1" customFormat="1" x14ac:dyDescent="0.25">
      <c r="H641" s="16"/>
    </row>
    <row r="642" spans="8:8" s="1" customFormat="1" x14ac:dyDescent="0.25">
      <c r="H642" s="16"/>
    </row>
    <row r="643" spans="8:8" s="1" customFormat="1" x14ac:dyDescent="0.25">
      <c r="H643" s="16"/>
    </row>
    <row r="644" spans="8:8" s="1" customFormat="1" x14ac:dyDescent="0.25">
      <c r="H644" s="16"/>
    </row>
    <row r="645" spans="8:8" s="1" customFormat="1" x14ac:dyDescent="0.25">
      <c r="H645" s="16"/>
    </row>
    <row r="646" spans="8:8" s="1" customFormat="1" x14ac:dyDescent="0.25">
      <c r="H646" s="16"/>
    </row>
    <row r="647" spans="8:8" s="1" customFormat="1" x14ac:dyDescent="0.25">
      <c r="H647" s="16"/>
    </row>
    <row r="648" spans="8:8" s="1" customFormat="1" x14ac:dyDescent="0.25">
      <c r="H648" s="16"/>
    </row>
    <row r="649" spans="8:8" s="1" customFormat="1" x14ac:dyDescent="0.25">
      <c r="H649" s="16"/>
    </row>
    <row r="650" spans="8:8" s="1" customFormat="1" x14ac:dyDescent="0.25">
      <c r="H650" s="16"/>
    </row>
    <row r="651" spans="8:8" s="1" customFormat="1" x14ac:dyDescent="0.25">
      <c r="H651" s="16"/>
    </row>
    <row r="652" spans="8:8" s="1" customFormat="1" x14ac:dyDescent="0.25">
      <c r="H652" s="16"/>
    </row>
    <row r="653" spans="8:8" s="1" customFormat="1" x14ac:dyDescent="0.25">
      <c r="H653" s="16"/>
    </row>
    <row r="654" spans="8:8" s="1" customFormat="1" x14ac:dyDescent="0.25">
      <c r="H654" s="16"/>
    </row>
    <row r="655" spans="8:8" s="1" customFormat="1" x14ac:dyDescent="0.25">
      <c r="H655" s="16"/>
    </row>
    <row r="656" spans="8:8" s="1" customFormat="1" x14ac:dyDescent="0.25">
      <c r="H656" s="16"/>
    </row>
    <row r="657" spans="8:8" s="1" customFormat="1" x14ac:dyDescent="0.25">
      <c r="H657" s="16"/>
    </row>
    <row r="658" spans="8:8" s="1" customFormat="1" x14ac:dyDescent="0.25">
      <c r="H658" s="16"/>
    </row>
    <row r="659" spans="8:8" s="1" customFormat="1" x14ac:dyDescent="0.25">
      <c r="H659" s="16"/>
    </row>
    <row r="660" spans="8:8" s="1" customFormat="1" x14ac:dyDescent="0.25">
      <c r="H660" s="16"/>
    </row>
    <row r="661" spans="8:8" s="1" customFormat="1" x14ac:dyDescent="0.25">
      <c r="H661" s="16"/>
    </row>
    <row r="662" spans="8:8" s="1" customFormat="1" x14ac:dyDescent="0.25">
      <c r="H662" s="16"/>
    </row>
    <row r="663" spans="8:8" s="1" customFormat="1" x14ac:dyDescent="0.25">
      <c r="H663" s="16"/>
    </row>
    <row r="664" spans="8:8" s="1" customFormat="1" x14ac:dyDescent="0.25">
      <c r="H664" s="16"/>
    </row>
    <row r="665" spans="8:8" s="1" customFormat="1" x14ac:dyDescent="0.25">
      <c r="H665" s="16"/>
    </row>
    <row r="666" spans="8:8" s="1" customFormat="1" x14ac:dyDescent="0.25">
      <c r="H666" s="16"/>
    </row>
    <row r="667" spans="8:8" s="1" customFormat="1" x14ac:dyDescent="0.25">
      <c r="H667" s="16"/>
    </row>
    <row r="668" spans="8:8" s="1" customFormat="1" x14ac:dyDescent="0.25">
      <c r="H668" s="16"/>
    </row>
    <row r="669" spans="8:8" s="1" customFormat="1" x14ac:dyDescent="0.25">
      <c r="H669" s="16"/>
    </row>
    <row r="670" spans="8:8" s="1" customFormat="1" x14ac:dyDescent="0.25">
      <c r="H670" s="16"/>
    </row>
    <row r="671" spans="8:8" s="1" customFormat="1" x14ac:dyDescent="0.25">
      <c r="H671" s="16"/>
    </row>
    <row r="672" spans="8:8" s="1" customFormat="1" x14ac:dyDescent="0.25">
      <c r="H672" s="16"/>
    </row>
    <row r="673" spans="8:8" s="1" customFormat="1" x14ac:dyDescent="0.25">
      <c r="H673" s="16"/>
    </row>
    <row r="674" spans="8:8" s="1" customFormat="1" x14ac:dyDescent="0.25">
      <c r="H674" s="16"/>
    </row>
    <row r="675" spans="8:8" s="1" customFormat="1" x14ac:dyDescent="0.25">
      <c r="H675" s="16"/>
    </row>
    <row r="676" spans="8:8" s="1" customFormat="1" x14ac:dyDescent="0.25">
      <c r="H676" s="16"/>
    </row>
    <row r="677" spans="8:8" s="1" customFormat="1" x14ac:dyDescent="0.25">
      <c r="H677" s="16"/>
    </row>
    <row r="678" spans="8:8" s="1" customFormat="1" x14ac:dyDescent="0.25">
      <c r="H678" s="16"/>
    </row>
    <row r="679" spans="8:8" s="1" customFormat="1" x14ac:dyDescent="0.25">
      <c r="H679" s="16"/>
    </row>
    <row r="680" spans="8:8" s="1" customFormat="1" x14ac:dyDescent="0.25">
      <c r="H680" s="16"/>
    </row>
    <row r="681" spans="8:8" s="1" customFormat="1" x14ac:dyDescent="0.25">
      <c r="H681" s="16"/>
    </row>
    <row r="682" spans="8:8" s="1" customFormat="1" x14ac:dyDescent="0.25">
      <c r="H682" s="16"/>
    </row>
    <row r="683" spans="8:8" s="1" customFormat="1" x14ac:dyDescent="0.25">
      <c r="H683" s="16"/>
    </row>
    <row r="684" spans="8:8" s="1" customFormat="1" x14ac:dyDescent="0.25">
      <c r="H684" s="16"/>
    </row>
    <row r="685" spans="8:8" s="1" customFormat="1" x14ac:dyDescent="0.25">
      <c r="H685" s="16"/>
    </row>
    <row r="686" spans="8:8" s="1" customFormat="1" x14ac:dyDescent="0.25">
      <c r="H686" s="16"/>
    </row>
    <row r="687" spans="8:8" s="1" customFormat="1" x14ac:dyDescent="0.25">
      <c r="H687" s="16"/>
    </row>
    <row r="688" spans="8:8" s="1" customFormat="1" x14ac:dyDescent="0.25">
      <c r="H688" s="16"/>
    </row>
    <row r="689" spans="8:8" s="1" customFormat="1" x14ac:dyDescent="0.25">
      <c r="H689" s="16"/>
    </row>
    <row r="690" spans="8:8" s="1" customFormat="1" x14ac:dyDescent="0.25">
      <c r="H690" s="16"/>
    </row>
    <row r="691" spans="8:8" s="1" customFormat="1" x14ac:dyDescent="0.25">
      <c r="H691" s="16"/>
    </row>
    <row r="692" spans="8:8" s="1" customFormat="1" x14ac:dyDescent="0.25">
      <c r="H692" s="16"/>
    </row>
    <row r="693" spans="8:8" s="1" customFormat="1" x14ac:dyDescent="0.25">
      <c r="H693" s="16"/>
    </row>
    <row r="694" spans="8:8" s="1" customFormat="1" x14ac:dyDescent="0.25">
      <c r="H694" s="16"/>
    </row>
    <row r="695" spans="8:8" s="1" customFormat="1" x14ac:dyDescent="0.25">
      <c r="H695" s="16"/>
    </row>
    <row r="696" spans="8:8" s="1" customFormat="1" x14ac:dyDescent="0.25">
      <c r="H696" s="16"/>
    </row>
    <row r="697" spans="8:8" s="1" customFormat="1" x14ac:dyDescent="0.25">
      <c r="H697" s="16"/>
    </row>
    <row r="698" spans="8:8" s="1" customFormat="1" x14ac:dyDescent="0.25">
      <c r="H698" s="16"/>
    </row>
    <row r="699" spans="8:8" s="1" customFormat="1" x14ac:dyDescent="0.25">
      <c r="H699" s="16"/>
    </row>
    <row r="700" spans="8:8" s="1" customFormat="1" x14ac:dyDescent="0.25">
      <c r="H700" s="16"/>
    </row>
    <row r="701" spans="8:8" s="1" customFormat="1" x14ac:dyDescent="0.25">
      <c r="H701" s="16"/>
    </row>
    <row r="702" spans="8:8" s="1" customFormat="1" x14ac:dyDescent="0.25">
      <c r="H702" s="16"/>
    </row>
    <row r="703" spans="8:8" s="1" customFormat="1" x14ac:dyDescent="0.25">
      <c r="H703" s="16"/>
    </row>
    <row r="704" spans="8:8" s="1" customFormat="1" x14ac:dyDescent="0.25">
      <c r="H704" s="16"/>
    </row>
    <row r="705" spans="8:8" s="1" customFormat="1" x14ac:dyDescent="0.25">
      <c r="H705" s="16"/>
    </row>
    <row r="706" spans="8:8" s="1" customFormat="1" x14ac:dyDescent="0.25">
      <c r="H706" s="16"/>
    </row>
    <row r="707" spans="8:8" s="1" customFormat="1" x14ac:dyDescent="0.25">
      <c r="H707" s="16"/>
    </row>
    <row r="708" spans="8:8" s="1" customFormat="1" x14ac:dyDescent="0.25">
      <c r="H708" s="16"/>
    </row>
    <row r="709" spans="8:8" s="1" customFormat="1" x14ac:dyDescent="0.25">
      <c r="H709" s="16"/>
    </row>
    <row r="710" spans="8:8" s="1" customFormat="1" x14ac:dyDescent="0.25">
      <c r="H710" s="16"/>
    </row>
    <row r="711" spans="8:8" s="1" customFormat="1" x14ac:dyDescent="0.25">
      <c r="H711" s="16"/>
    </row>
    <row r="712" spans="8:8" s="1" customFormat="1" x14ac:dyDescent="0.25">
      <c r="H712" s="16"/>
    </row>
    <row r="713" spans="8:8" s="1" customFormat="1" x14ac:dyDescent="0.25">
      <c r="H713" s="16"/>
    </row>
    <row r="714" spans="8:8" s="1" customFormat="1" x14ac:dyDescent="0.25">
      <c r="H714" s="16"/>
    </row>
    <row r="715" spans="8:8" s="1" customFormat="1" x14ac:dyDescent="0.25">
      <c r="H715" s="16"/>
    </row>
    <row r="716" spans="8:8" s="1" customFormat="1" x14ac:dyDescent="0.25">
      <c r="H716" s="16"/>
    </row>
    <row r="717" spans="8:8" s="1" customFormat="1" x14ac:dyDescent="0.25">
      <c r="H717" s="16"/>
    </row>
    <row r="718" spans="8:8" s="1" customFormat="1" x14ac:dyDescent="0.25">
      <c r="H718" s="16"/>
    </row>
    <row r="719" spans="8:8" s="1" customFormat="1" x14ac:dyDescent="0.25">
      <c r="H719" s="16"/>
    </row>
    <row r="720" spans="8:8" s="1" customFormat="1" x14ac:dyDescent="0.25">
      <c r="H720" s="16"/>
    </row>
    <row r="721" spans="8:8" s="1" customFormat="1" x14ac:dyDescent="0.25">
      <c r="H721" s="16"/>
    </row>
    <row r="722" spans="8:8" s="1" customFormat="1" x14ac:dyDescent="0.25">
      <c r="H722" s="16"/>
    </row>
    <row r="723" spans="8:8" s="1" customFormat="1" x14ac:dyDescent="0.25">
      <c r="H723" s="16"/>
    </row>
    <row r="724" spans="8:8" s="1" customFormat="1" x14ac:dyDescent="0.25">
      <c r="H724" s="16"/>
    </row>
    <row r="725" spans="8:8" s="1" customFormat="1" x14ac:dyDescent="0.25">
      <c r="H725" s="16"/>
    </row>
    <row r="726" spans="8:8" s="1" customFormat="1" x14ac:dyDescent="0.25">
      <c r="H726" s="16"/>
    </row>
    <row r="727" spans="8:8" s="1" customFormat="1" x14ac:dyDescent="0.25">
      <c r="H727" s="16"/>
    </row>
    <row r="728" spans="8:8" s="1" customFormat="1" x14ac:dyDescent="0.25">
      <c r="H728" s="16"/>
    </row>
    <row r="729" spans="8:8" s="1" customFormat="1" x14ac:dyDescent="0.25">
      <c r="H729" s="16"/>
    </row>
    <row r="730" spans="8:8" s="1" customFormat="1" x14ac:dyDescent="0.25">
      <c r="H730" s="16"/>
    </row>
    <row r="731" spans="8:8" s="1" customFormat="1" x14ac:dyDescent="0.25">
      <c r="H731" s="16"/>
    </row>
    <row r="732" spans="8:8" s="1" customFormat="1" x14ac:dyDescent="0.25">
      <c r="H732" s="16"/>
    </row>
    <row r="733" spans="8:8" s="1" customFormat="1" x14ac:dyDescent="0.25">
      <c r="H733" s="16"/>
    </row>
    <row r="734" spans="8:8" s="1" customFormat="1" x14ac:dyDescent="0.25">
      <c r="H734" s="16"/>
    </row>
    <row r="735" spans="8:8" s="1" customFormat="1" x14ac:dyDescent="0.25">
      <c r="H735" s="16"/>
    </row>
    <row r="736" spans="8:8" s="1" customFormat="1" x14ac:dyDescent="0.25">
      <c r="H736" s="16"/>
    </row>
    <row r="737" spans="8:8" s="1" customFormat="1" x14ac:dyDescent="0.25">
      <c r="H737" s="16"/>
    </row>
    <row r="738" spans="8:8" s="1" customFormat="1" x14ac:dyDescent="0.25">
      <c r="H738" s="16"/>
    </row>
    <row r="739" spans="8:8" s="1" customFormat="1" x14ac:dyDescent="0.25">
      <c r="H739" s="16"/>
    </row>
    <row r="740" spans="8:8" s="1" customFormat="1" x14ac:dyDescent="0.25">
      <c r="H740" s="16"/>
    </row>
    <row r="741" spans="8:8" s="1" customFormat="1" x14ac:dyDescent="0.25">
      <c r="H741" s="16"/>
    </row>
    <row r="742" spans="8:8" s="1" customFormat="1" x14ac:dyDescent="0.25">
      <c r="H742" s="16"/>
    </row>
    <row r="743" spans="8:8" s="1" customFormat="1" x14ac:dyDescent="0.25">
      <c r="H743" s="16"/>
    </row>
    <row r="744" spans="8:8" s="1" customFormat="1" x14ac:dyDescent="0.25">
      <c r="H744" s="16"/>
    </row>
    <row r="745" spans="8:8" s="1" customFormat="1" x14ac:dyDescent="0.25">
      <c r="H745" s="16"/>
    </row>
    <row r="746" spans="8:8" s="1" customFormat="1" x14ac:dyDescent="0.25">
      <c r="H746" s="16"/>
    </row>
    <row r="747" spans="8:8" s="1" customFormat="1" x14ac:dyDescent="0.25">
      <c r="H747" s="16"/>
    </row>
    <row r="748" spans="8:8" s="1" customFormat="1" x14ac:dyDescent="0.25">
      <c r="H748" s="16"/>
    </row>
    <row r="749" spans="8:8" s="1" customFormat="1" x14ac:dyDescent="0.25">
      <c r="H749" s="16"/>
    </row>
    <row r="750" spans="8:8" s="1" customFormat="1" x14ac:dyDescent="0.25">
      <c r="H750" s="16"/>
    </row>
    <row r="751" spans="8:8" s="1" customFormat="1" x14ac:dyDescent="0.25">
      <c r="H751" s="16"/>
    </row>
    <row r="752" spans="8:8" s="1" customFormat="1" x14ac:dyDescent="0.25">
      <c r="H752" s="16"/>
    </row>
    <row r="753" spans="8:8" s="1" customFormat="1" x14ac:dyDescent="0.25">
      <c r="H753" s="16"/>
    </row>
    <row r="754" spans="8:8" s="1" customFormat="1" x14ac:dyDescent="0.25">
      <c r="H754" s="16"/>
    </row>
    <row r="755" spans="8:8" s="1" customFormat="1" x14ac:dyDescent="0.25">
      <c r="H755" s="16"/>
    </row>
    <row r="756" spans="8:8" s="1" customFormat="1" x14ac:dyDescent="0.25">
      <c r="H756" s="16"/>
    </row>
    <row r="757" spans="8:8" s="1" customFormat="1" x14ac:dyDescent="0.25">
      <c r="H757" s="16"/>
    </row>
    <row r="758" spans="8:8" s="1" customFormat="1" x14ac:dyDescent="0.25">
      <c r="H758" s="16"/>
    </row>
    <row r="759" spans="8:8" s="1" customFormat="1" x14ac:dyDescent="0.25">
      <c r="H759" s="16"/>
    </row>
    <row r="760" spans="8:8" s="1" customFormat="1" x14ac:dyDescent="0.25">
      <c r="H760" s="16"/>
    </row>
    <row r="761" spans="8:8" s="1" customFormat="1" x14ac:dyDescent="0.25">
      <c r="H761" s="16"/>
    </row>
    <row r="762" spans="8:8" s="1" customFormat="1" x14ac:dyDescent="0.25">
      <c r="H762" s="16"/>
    </row>
    <row r="763" spans="8:8" s="1" customFormat="1" x14ac:dyDescent="0.25">
      <c r="H763" s="16"/>
    </row>
    <row r="764" spans="8:8" s="1" customFormat="1" x14ac:dyDescent="0.25">
      <c r="H764" s="16"/>
    </row>
    <row r="765" spans="8:8" s="1" customFormat="1" x14ac:dyDescent="0.25">
      <c r="H765" s="16"/>
    </row>
    <row r="766" spans="8:8" s="1" customFormat="1" x14ac:dyDescent="0.25">
      <c r="H766" s="16"/>
    </row>
    <row r="767" spans="8:8" s="1" customFormat="1" x14ac:dyDescent="0.25">
      <c r="H767" s="16"/>
    </row>
    <row r="768" spans="8:8" s="1" customFormat="1" x14ac:dyDescent="0.25">
      <c r="H768" s="16"/>
    </row>
    <row r="769" spans="8:8" s="1" customFormat="1" x14ac:dyDescent="0.25">
      <c r="H769" s="16"/>
    </row>
    <row r="770" spans="8:8" s="1" customFormat="1" x14ac:dyDescent="0.25">
      <c r="H770" s="16"/>
    </row>
    <row r="771" spans="8:8" s="1" customFormat="1" x14ac:dyDescent="0.25">
      <c r="H771" s="16"/>
    </row>
    <row r="772" spans="8:8" s="1" customFormat="1" x14ac:dyDescent="0.25">
      <c r="H772" s="16"/>
    </row>
    <row r="773" spans="8:8" s="1" customFormat="1" x14ac:dyDescent="0.25">
      <c r="H773" s="16"/>
    </row>
    <row r="774" spans="8:8" s="1" customFormat="1" x14ac:dyDescent="0.25">
      <c r="H774" s="16"/>
    </row>
    <row r="775" spans="8:8" s="1" customFormat="1" x14ac:dyDescent="0.25">
      <c r="H775" s="16"/>
    </row>
    <row r="776" spans="8:8" s="1" customFormat="1" x14ac:dyDescent="0.25">
      <c r="H776" s="16"/>
    </row>
    <row r="777" spans="8:8" s="1" customFormat="1" x14ac:dyDescent="0.25">
      <c r="H777" s="16"/>
    </row>
    <row r="778" spans="8:8" s="1" customFormat="1" x14ac:dyDescent="0.25">
      <c r="H778" s="16"/>
    </row>
    <row r="779" spans="8:8" s="1" customFormat="1" x14ac:dyDescent="0.25">
      <c r="H779" s="16"/>
    </row>
    <row r="780" spans="8:8" s="1" customFormat="1" x14ac:dyDescent="0.25">
      <c r="H780" s="16"/>
    </row>
    <row r="781" spans="8:8" s="1" customFormat="1" x14ac:dyDescent="0.25">
      <c r="H781" s="16"/>
    </row>
    <row r="782" spans="8:8" s="1" customFormat="1" x14ac:dyDescent="0.25">
      <c r="H782" s="16"/>
    </row>
    <row r="783" spans="8:8" s="1" customFormat="1" x14ac:dyDescent="0.25">
      <c r="H783" s="16"/>
    </row>
    <row r="784" spans="8:8" s="1" customFormat="1" x14ac:dyDescent="0.25">
      <c r="H784" s="16"/>
    </row>
    <row r="785" spans="8:8" s="1" customFormat="1" x14ac:dyDescent="0.25">
      <c r="H785" s="16"/>
    </row>
    <row r="786" spans="8:8" s="1" customFormat="1" x14ac:dyDescent="0.25">
      <c r="H786" s="16"/>
    </row>
    <row r="787" spans="8:8" s="1" customFormat="1" x14ac:dyDescent="0.25">
      <c r="H787" s="16"/>
    </row>
    <row r="788" spans="8:8" s="1" customFormat="1" x14ac:dyDescent="0.25">
      <c r="H788" s="16"/>
    </row>
    <row r="789" spans="8:8" s="1" customFormat="1" x14ac:dyDescent="0.25">
      <c r="H789" s="16"/>
    </row>
    <row r="790" spans="8:8" s="1" customFormat="1" x14ac:dyDescent="0.25">
      <c r="H790" s="16"/>
    </row>
    <row r="791" spans="8:8" s="1" customFormat="1" x14ac:dyDescent="0.25">
      <c r="H791" s="16"/>
    </row>
    <row r="792" spans="8:8" s="1" customFormat="1" x14ac:dyDescent="0.25">
      <c r="H792" s="16"/>
    </row>
    <row r="793" spans="8:8" s="1" customFormat="1" x14ac:dyDescent="0.25">
      <c r="H793" s="16"/>
    </row>
    <row r="794" spans="8:8" s="1" customFormat="1" x14ac:dyDescent="0.25">
      <c r="H794" s="16"/>
    </row>
    <row r="795" spans="8:8" s="1" customFormat="1" x14ac:dyDescent="0.25">
      <c r="H795" s="16"/>
    </row>
    <row r="796" spans="8:8" s="1" customFormat="1" x14ac:dyDescent="0.25">
      <c r="H796" s="16"/>
    </row>
    <row r="797" spans="8:8" s="1" customFormat="1" x14ac:dyDescent="0.25">
      <c r="H797" s="16"/>
    </row>
    <row r="798" spans="8:8" s="1" customFormat="1" x14ac:dyDescent="0.25">
      <c r="H798" s="16"/>
    </row>
    <row r="799" spans="8:8" s="1" customFormat="1" x14ac:dyDescent="0.25">
      <c r="H799" s="16"/>
    </row>
    <row r="800" spans="8:8" s="1" customFormat="1" x14ac:dyDescent="0.25">
      <c r="H800" s="16"/>
    </row>
    <row r="801" spans="8:8" s="1" customFormat="1" x14ac:dyDescent="0.25">
      <c r="H801" s="16"/>
    </row>
    <row r="802" spans="8:8" s="1" customFormat="1" x14ac:dyDescent="0.25">
      <c r="H802" s="16"/>
    </row>
    <row r="803" spans="8:8" s="1" customFormat="1" x14ac:dyDescent="0.25">
      <c r="H803" s="16"/>
    </row>
    <row r="804" spans="8:8" s="1" customFormat="1" x14ac:dyDescent="0.25">
      <c r="H804" s="16"/>
    </row>
    <row r="805" spans="8:8" s="1" customFormat="1" x14ac:dyDescent="0.25">
      <c r="H805" s="16"/>
    </row>
    <row r="806" spans="8:8" s="1" customFormat="1" x14ac:dyDescent="0.25">
      <c r="H806" s="16"/>
    </row>
    <row r="807" spans="8:8" s="1" customFormat="1" x14ac:dyDescent="0.25">
      <c r="H807" s="16"/>
    </row>
    <row r="808" spans="8:8" s="1" customFormat="1" x14ac:dyDescent="0.25">
      <c r="H808" s="16"/>
    </row>
    <row r="809" spans="8:8" s="1" customFormat="1" x14ac:dyDescent="0.25">
      <c r="H809" s="16"/>
    </row>
    <row r="810" spans="8:8" s="1" customFormat="1" x14ac:dyDescent="0.25">
      <c r="H810" s="16"/>
    </row>
    <row r="811" spans="8:8" s="1" customFormat="1" x14ac:dyDescent="0.25">
      <c r="H811" s="16"/>
    </row>
    <row r="812" spans="8:8" s="1" customFormat="1" x14ac:dyDescent="0.25">
      <c r="H812" s="16"/>
    </row>
    <row r="813" spans="8:8" s="1" customFormat="1" x14ac:dyDescent="0.25">
      <c r="H813" s="16"/>
    </row>
    <row r="814" spans="8:8" s="1" customFormat="1" x14ac:dyDescent="0.25">
      <c r="H814" s="16"/>
    </row>
    <row r="815" spans="8:8" s="1" customFormat="1" x14ac:dyDescent="0.25">
      <c r="H815" s="16"/>
    </row>
    <row r="816" spans="8:8" s="1" customFormat="1" x14ac:dyDescent="0.25">
      <c r="H816" s="16"/>
    </row>
    <row r="817" spans="8:8" s="1" customFormat="1" x14ac:dyDescent="0.25">
      <c r="H817" s="16"/>
    </row>
    <row r="818" spans="8:8" s="1" customFormat="1" x14ac:dyDescent="0.25">
      <c r="H818" s="16"/>
    </row>
    <row r="819" spans="8:8" s="1" customFormat="1" x14ac:dyDescent="0.25">
      <c r="H819" s="16"/>
    </row>
    <row r="820" spans="8:8" s="1" customFormat="1" x14ac:dyDescent="0.25">
      <c r="H820" s="16"/>
    </row>
    <row r="821" spans="8:8" s="1" customFormat="1" x14ac:dyDescent="0.25">
      <c r="H821" s="16"/>
    </row>
    <row r="822" spans="8:8" s="1" customFormat="1" x14ac:dyDescent="0.25">
      <c r="H822" s="16"/>
    </row>
    <row r="823" spans="8:8" s="1" customFormat="1" x14ac:dyDescent="0.25">
      <c r="H823" s="16"/>
    </row>
    <row r="824" spans="8:8" s="1" customFormat="1" x14ac:dyDescent="0.25">
      <c r="H824" s="16"/>
    </row>
    <row r="825" spans="8:8" s="1" customFormat="1" x14ac:dyDescent="0.25">
      <c r="H825" s="16"/>
    </row>
    <row r="826" spans="8:8" s="1" customFormat="1" x14ac:dyDescent="0.25">
      <c r="H826" s="16"/>
    </row>
    <row r="827" spans="8:8" s="1" customFormat="1" x14ac:dyDescent="0.25">
      <c r="H827" s="16"/>
    </row>
    <row r="828" spans="8:8" s="1" customFormat="1" x14ac:dyDescent="0.25">
      <c r="H828" s="16"/>
    </row>
    <row r="829" spans="8:8" s="1" customFormat="1" x14ac:dyDescent="0.25">
      <c r="H829" s="16"/>
    </row>
    <row r="830" spans="8:8" s="1" customFormat="1" x14ac:dyDescent="0.25">
      <c r="H830" s="16"/>
    </row>
    <row r="831" spans="8:8" s="1" customFormat="1" x14ac:dyDescent="0.25">
      <c r="H831" s="16"/>
    </row>
    <row r="832" spans="8:8" s="1" customFormat="1" x14ac:dyDescent="0.25">
      <c r="H832" s="16"/>
    </row>
    <row r="833" spans="8:8" s="1" customFormat="1" x14ac:dyDescent="0.25">
      <c r="H833" s="16"/>
    </row>
    <row r="834" spans="8:8" s="1" customFormat="1" x14ac:dyDescent="0.25">
      <c r="H834" s="16"/>
    </row>
    <row r="835" spans="8:8" s="1" customFormat="1" x14ac:dyDescent="0.25">
      <c r="H835" s="16"/>
    </row>
    <row r="836" spans="8:8" s="1" customFormat="1" x14ac:dyDescent="0.25">
      <c r="H836" s="16"/>
    </row>
    <row r="837" spans="8:8" s="1" customFormat="1" x14ac:dyDescent="0.25">
      <c r="H837" s="16"/>
    </row>
    <row r="838" spans="8:8" s="1" customFormat="1" x14ac:dyDescent="0.25">
      <c r="H838" s="16"/>
    </row>
    <row r="839" spans="8:8" s="1" customFormat="1" x14ac:dyDescent="0.25">
      <c r="H839" s="16"/>
    </row>
    <row r="840" spans="8:8" s="1" customFormat="1" x14ac:dyDescent="0.25">
      <c r="H840" s="16"/>
    </row>
    <row r="841" spans="8:8" s="1" customFormat="1" x14ac:dyDescent="0.25">
      <c r="H841" s="16"/>
    </row>
    <row r="842" spans="8:8" s="1" customFormat="1" x14ac:dyDescent="0.25">
      <c r="H842" s="16"/>
    </row>
    <row r="843" spans="8:8" s="1" customFormat="1" x14ac:dyDescent="0.25">
      <c r="H843" s="16"/>
    </row>
    <row r="844" spans="8:8" s="1" customFormat="1" x14ac:dyDescent="0.25">
      <c r="H844" s="16"/>
    </row>
    <row r="845" spans="8:8" s="1" customFormat="1" x14ac:dyDescent="0.25">
      <c r="H845" s="16"/>
    </row>
    <row r="846" spans="8:8" s="1" customFormat="1" x14ac:dyDescent="0.25">
      <c r="H846" s="16"/>
    </row>
    <row r="847" spans="8:8" s="1" customFormat="1" x14ac:dyDescent="0.25">
      <c r="H847" s="16"/>
    </row>
    <row r="848" spans="8:8" s="1" customFormat="1" x14ac:dyDescent="0.25">
      <c r="H848" s="16"/>
    </row>
    <row r="849" spans="8:8" s="1" customFormat="1" x14ac:dyDescent="0.25">
      <c r="H849" s="16"/>
    </row>
    <row r="850" spans="8:8" s="1" customFormat="1" x14ac:dyDescent="0.25">
      <c r="H850" s="16"/>
    </row>
    <row r="851" spans="8:8" s="1" customFormat="1" x14ac:dyDescent="0.25">
      <c r="H851" s="16"/>
    </row>
    <row r="852" spans="8:8" s="1" customFormat="1" x14ac:dyDescent="0.25">
      <c r="H852" s="16"/>
    </row>
    <row r="853" spans="8:8" s="1" customFormat="1" x14ac:dyDescent="0.25">
      <c r="H853" s="16"/>
    </row>
    <row r="854" spans="8:8" s="1" customFormat="1" x14ac:dyDescent="0.25">
      <c r="H854" s="16"/>
    </row>
    <row r="855" spans="8:8" s="1" customFormat="1" x14ac:dyDescent="0.25">
      <c r="H855" s="16"/>
    </row>
    <row r="856" spans="8:8" s="1" customFormat="1" x14ac:dyDescent="0.25">
      <c r="H856" s="16"/>
    </row>
    <row r="857" spans="8:8" s="1" customFormat="1" x14ac:dyDescent="0.25">
      <c r="H857" s="16"/>
    </row>
    <row r="858" spans="8:8" s="1" customFormat="1" x14ac:dyDescent="0.25">
      <c r="H858" s="16"/>
    </row>
    <row r="859" spans="8:8" s="1" customFormat="1" x14ac:dyDescent="0.25">
      <c r="H859" s="16"/>
    </row>
    <row r="860" spans="8:8" s="1" customFormat="1" x14ac:dyDescent="0.25">
      <c r="H860" s="16"/>
    </row>
    <row r="861" spans="8:8" s="1" customFormat="1" x14ac:dyDescent="0.25">
      <c r="H861" s="16"/>
    </row>
    <row r="862" spans="8:8" s="1" customFormat="1" x14ac:dyDescent="0.25">
      <c r="H862" s="16"/>
    </row>
    <row r="863" spans="8:8" s="1" customFormat="1" x14ac:dyDescent="0.25">
      <c r="H863" s="16"/>
    </row>
    <row r="864" spans="8:8" s="1" customFormat="1" x14ac:dyDescent="0.25">
      <c r="H864" s="16"/>
    </row>
    <row r="865" spans="8:8" s="1" customFormat="1" x14ac:dyDescent="0.25">
      <c r="H865" s="16"/>
    </row>
    <row r="866" spans="8:8" s="1" customFormat="1" x14ac:dyDescent="0.25">
      <c r="H866" s="16"/>
    </row>
    <row r="867" spans="8:8" s="1" customFormat="1" x14ac:dyDescent="0.25">
      <c r="H867" s="16"/>
    </row>
    <row r="868" spans="8:8" s="1" customFormat="1" x14ac:dyDescent="0.25">
      <c r="H868" s="16"/>
    </row>
    <row r="869" spans="8:8" s="1" customFormat="1" x14ac:dyDescent="0.25">
      <c r="H869" s="16"/>
    </row>
    <row r="870" spans="8:8" s="1" customFormat="1" x14ac:dyDescent="0.25">
      <c r="H870" s="16"/>
    </row>
    <row r="871" spans="8:8" s="1" customFormat="1" x14ac:dyDescent="0.25">
      <c r="H871" s="16"/>
    </row>
    <row r="872" spans="8:8" s="1" customFormat="1" x14ac:dyDescent="0.25">
      <c r="H872" s="16"/>
    </row>
    <row r="873" spans="8:8" s="1" customFormat="1" x14ac:dyDescent="0.25">
      <c r="H873" s="16"/>
    </row>
    <row r="874" spans="8:8" s="1" customFormat="1" x14ac:dyDescent="0.25">
      <c r="H874" s="16"/>
    </row>
    <row r="875" spans="8:8" s="1" customFormat="1" x14ac:dyDescent="0.25">
      <c r="H875" s="16"/>
    </row>
    <row r="876" spans="8:8" s="1" customFormat="1" x14ac:dyDescent="0.25">
      <c r="H876" s="16"/>
    </row>
    <row r="877" spans="8:8" s="1" customFormat="1" x14ac:dyDescent="0.25">
      <c r="H877" s="16"/>
    </row>
    <row r="878" spans="8:8" s="1" customFormat="1" x14ac:dyDescent="0.25">
      <c r="H878" s="16"/>
    </row>
    <row r="879" spans="8:8" s="1" customFormat="1" x14ac:dyDescent="0.25">
      <c r="H879" s="16"/>
    </row>
    <row r="880" spans="8:8" s="1" customFormat="1" x14ac:dyDescent="0.25">
      <c r="H880" s="16"/>
    </row>
    <row r="881" spans="8:8" s="1" customFormat="1" x14ac:dyDescent="0.25">
      <c r="H881" s="16"/>
    </row>
    <row r="882" spans="8:8" s="1" customFormat="1" x14ac:dyDescent="0.25">
      <c r="H882" s="16"/>
    </row>
    <row r="883" spans="8:8" s="1" customFormat="1" x14ac:dyDescent="0.25">
      <c r="H883" s="16"/>
    </row>
    <row r="884" spans="8:8" s="1" customFormat="1" x14ac:dyDescent="0.25">
      <c r="H884" s="16"/>
    </row>
    <row r="885" spans="8:8" s="1" customFormat="1" x14ac:dyDescent="0.25">
      <c r="H885" s="16"/>
    </row>
    <row r="886" spans="8:8" s="1" customFormat="1" x14ac:dyDescent="0.25">
      <c r="H886" s="16"/>
    </row>
    <row r="887" spans="8:8" s="1" customFormat="1" x14ac:dyDescent="0.25">
      <c r="H887" s="16"/>
    </row>
    <row r="888" spans="8:8" s="1" customFormat="1" x14ac:dyDescent="0.25">
      <c r="H888" s="16"/>
    </row>
    <row r="889" spans="8:8" s="1" customFormat="1" x14ac:dyDescent="0.25">
      <c r="H889" s="16"/>
    </row>
    <row r="890" spans="8:8" s="1" customFormat="1" x14ac:dyDescent="0.25">
      <c r="H890" s="16"/>
    </row>
    <row r="891" spans="8:8" s="1" customFormat="1" x14ac:dyDescent="0.25">
      <c r="H891" s="16"/>
    </row>
    <row r="892" spans="8:8" s="1" customFormat="1" x14ac:dyDescent="0.25">
      <c r="H892" s="16"/>
    </row>
    <row r="893" spans="8:8" s="1" customFormat="1" x14ac:dyDescent="0.25">
      <c r="H893" s="16"/>
    </row>
    <row r="894" spans="8:8" s="1" customFormat="1" x14ac:dyDescent="0.25">
      <c r="H894" s="16"/>
    </row>
    <row r="895" spans="8:8" s="1" customFormat="1" x14ac:dyDescent="0.25">
      <c r="H895" s="16"/>
    </row>
    <row r="896" spans="8:8" s="1" customFormat="1" x14ac:dyDescent="0.25">
      <c r="H896" s="16"/>
    </row>
    <row r="897" spans="8:8" s="1" customFormat="1" x14ac:dyDescent="0.25">
      <c r="H897" s="16"/>
    </row>
    <row r="898" spans="8:8" s="1" customFormat="1" x14ac:dyDescent="0.25">
      <c r="H898" s="16"/>
    </row>
    <row r="899" spans="8:8" s="1" customFormat="1" x14ac:dyDescent="0.25">
      <c r="H899" s="16"/>
    </row>
    <row r="900" spans="8:8" s="1" customFormat="1" x14ac:dyDescent="0.25">
      <c r="H900" s="16"/>
    </row>
    <row r="901" spans="8:8" s="1" customFormat="1" x14ac:dyDescent="0.25">
      <c r="H901" s="16"/>
    </row>
    <row r="902" spans="8:8" s="1" customFormat="1" x14ac:dyDescent="0.25">
      <c r="H902" s="16"/>
    </row>
    <row r="903" spans="8:8" s="1" customFormat="1" x14ac:dyDescent="0.25">
      <c r="H903" s="16"/>
    </row>
    <row r="904" spans="8:8" s="1" customFormat="1" x14ac:dyDescent="0.25">
      <c r="H904" s="16"/>
    </row>
    <row r="905" spans="8:8" s="1" customFormat="1" x14ac:dyDescent="0.25">
      <c r="H905" s="16"/>
    </row>
    <row r="906" spans="8:8" s="1" customFormat="1" x14ac:dyDescent="0.25">
      <c r="H906" s="16"/>
    </row>
    <row r="907" spans="8:8" s="1" customFormat="1" x14ac:dyDescent="0.25">
      <c r="H907" s="16"/>
    </row>
    <row r="908" spans="8:8" s="1" customFormat="1" x14ac:dyDescent="0.25">
      <c r="H908" s="16"/>
    </row>
    <row r="909" spans="8:8" s="1" customFormat="1" x14ac:dyDescent="0.25">
      <c r="H909" s="16"/>
    </row>
    <row r="910" spans="8:8" s="1" customFormat="1" x14ac:dyDescent="0.25">
      <c r="H910" s="16"/>
    </row>
    <row r="911" spans="8:8" s="1" customFormat="1" x14ac:dyDescent="0.25">
      <c r="H911" s="16"/>
    </row>
    <row r="912" spans="8:8" s="1" customFormat="1" x14ac:dyDescent="0.25">
      <c r="H912" s="16"/>
    </row>
    <row r="913" spans="8:8" s="1" customFormat="1" x14ac:dyDescent="0.25">
      <c r="H913" s="16"/>
    </row>
    <row r="914" spans="8:8" s="1" customFormat="1" x14ac:dyDescent="0.25">
      <c r="H914" s="16"/>
    </row>
    <row r="915" spans="8:8" s="1" customFormat="1" x14ac:dyDescent="0.25">
      <c r="H915" s="16"/>
    </row>
    <row r="916" spans="8:8" s="1" customFormat="1" x14ac:dyDescent="0.25">
      <c r="H916" s="16"/>
    </row>
    <row r="917" spans="8:8" s="1" customFormat="1" x14ac:dyDescent="0.25">
      <c r="H917" s="16"/>
    </row>
    <row r="918" spans="8:8" s="1" customFormat="1" x14ac:dyDescent="0.25">
      <c r="H918" s="16"/>
    </row>
    <row r="919" spans="8:8" s="1" customFormat="1" x14ac:dyDescent="0.25">
      <c r="H919" s="16"/>
    </row>
    <row r="920" spans="8:8" s="1" customFormat="1" x14ac:dyDescent="0.25">
      <c r="H920" s="16"/>
    </row>
    <row r="921" spans="8:8" s="1" customFormat="1" x14ac:dyDescent="0.25">
      <c r="H921" s="16"/>
    </row>
    <row r="922" spans="8:8" s="1" customFormat="1" x14ac:dyDescent="0.25">
      <c r="H922" s="16"/>
    </row>
    <row r="923" spans="8:8" s="1" customFormat="1" x14ac:dyDescent="0.25">
      <c r="H923" s="16"/>
    </row>
    <row r="924" spans="8:8" s="1" customFormat="1" x14ac:dyDescent="0.25">
      <c r="H924" s="16"/>
    </row>
    <row r="925" spans="8:8" s="1" customFormat="1" x14ac:dyDescent="0.25">
      <c r="H925" s="16"/>
    </row>
    <row r="926" spans="8:8" s="1" customFormat="1" x14ac:dyDescent="0.25">
      <c r="H926" s="16"/>
    </row>
    <row r="927" spans="8:8" s="1" customFormat="1" x14ac:dyDescent="0.25">
      <c r="H927" s="16"/>
    </row>
    <row r="928" spans="8:8" s="1" customFormat="1" x14ac:dyDescent="0.25">
      <c r="H928" s="16"/>
    </row>
    <row r="929" spans="8:8" s="1" customFormat="1" x14ac:dyDescent="0.25">
      <c r="H929" s="16"/>
    </row>
    <row r="930" spans="8:8" s="1" customFormat="1" x14ac:dyDescent="0.25">
      <c r="H930" s="16"/>
    </row>
    <row r="931" spans="8:8" s="1" customFormat="1" x14ac:dyDescent="0.25">
      <c r="H931" s="16"/>
    </row>
    <row r="932" spans="8:8" s="1" customFormat="1" x14ac:dyDescent="0.25">
      <c r="H932" s="16"/>
    </row>
    <row r="933" spans="8:8" s="1" customFormat="1" x14ac:dyDescent="0.25">
      <c r="H933" s="16"/>
    </row>
    <row r="934" spans="8:8" s="1" customFormat="1" x14ac:dyDescent="0.25">
      <c r="H934" s="16"/>
    </row>
    <row r="935" spans="8:8" s="1" customFormat="1" x14ac:dyDescent="0.25">
      <c r="H935" s="16"/>
    </row>
    <row r="936" spans="8:8" s="1" customFormat="1" x14ac:dyDescent="0.25">
      <c r="H936" s="16"/>
    </row>
    <row r="937" spans="8:8" s="1" customFormat="1" x14ac:dyDescent="0.25">
      <c r="H937" s="16"/>
    </row>
    <row r="938" spans="8:8" s="1" customFormat="1" x14ac:dyDescent="0.25">
      <c r="H938" s="16"/>
    </row>
    <row r="939" spans="8:8" s="1" customFormat="1" x14ac:dyDescent="0.25">
      <c r="H939" s="16"/>
    </row>
    <row r="940" spans="8:8" s="1" customFormat="1" x14ac:dyDescent="0.25">
      <c r="H940" s="16"/>
    </row>
    <row r="941" spans="8:8" s="1" customFormat="1" x14ac:dyDescent="0.25">
      <c r="H941" s="16"/>
    </row>
    <row r="942" spans="8:8" s="1" customFormat="1" x14ac:dyDescent="0.25">
      <c r="H942" s="16"/>
    </row>
    <row r="943" spans="8:8" s="1" customFormat="1" x14ac:dyDescent="0.25">
      <c r="H943" s="16"/>
    </row>
    <row r="944" spans="8:8" s="1" customFormat="1" x14ac:dyDescent="0.25">
      <c r="H944" s="16"/>
    </row>
    <row r="945" spans="8:8" s="1" customFormat="1" x14ac:dyDescent="0.25">
      <c r="H945" s="16"/>
    </row>
    <row r="946" spans="8:8" s="1" customFormat="1" x14ac:dyDescent="0.25">
      <c r="H946" s="16"/>
    </row>
    <row r="947" spans="8:8" s="1" customFormat="1" x14ac:dyDescent="0.25">
      <c r="H947" s="16"/>
    </row>
    <row r="948" spans="8:8" s="1" customFormat="1" x14ac:dyDescent="0.25">
      <c r="H948" s="16"/>
    </row>
    <row r="949" spans="8:8" s="1" customFormat="1" x14ac:dyDescent="0.25">
      <c r="H949" s="16"/>
    </row>
    <row r="950" spans="8:8" s="1" customFormat="1" x14ac:dyDescent="0.25">
      <c r="H950" s="16"/>
    </row>
    <row r="951" spans="8:8" s="1" customFormat="1" x14ac:dyDescent="0.25">
      <c r="H951" s="16"/>
    </row>
    <row r="952" spans="8:8" s="1" customFormat="1" x14ac:dyDescent="0.25">
      <c r="H952" s="16"/>
    </row>
    <row r="953" spans="8:8" s="1" customFormat="1" x14ac:dyDescent="0.25">
      <c r="H953" s="16"/>
    </row>
    <row r="954" spans="8:8" s="1" customFormat="1" x14ac:dyDescent="0.25">
      <c r="H954" s="16"/>
    </row>
    <row r="955" spans="8:8" s="1" customFormat="1" x14ac:dyDescent="0.25">
      <c r="H955" s="16"/>
    </row>
    <row r="956" spans="8:8" s="1" customFormat="1" x14ac:dyDescent="0.25">
      <c r="H956" s="16"/>
    </row>
    <row r="957" spans="8:8" s="1" customFormat="1" x14ac:dyDescent="0.25">
      <c r="H957" s="16"/>
    </row>
    <row r="958" spans="8:8" s="1" customFormat="1" x14ac:dyDescent="0.25">
      <c r="H958" s="16"/>
    </row>
    <row r="959" spans="8:8" s="1" customFormat="1" x14ac:dyDescent="0.25">
      <c r="H959" s="16"/>
    </row>
    <row r="960" spans="8:8" s="1" customFormat="1" x14ac:dyDescent="0.25">
      <c r="H960" s="16"/>
    </row>
    <row r="961" spans="8:8" s="1" customFormat="1" x14ac:dyDescent="0.25">
      <c r="H961" s="16"/>
    </row>
    <row r="962" spans="8:8" s="1" customFormat="1" x14ac:dyDescent="0.25">
      <c r="H962" s="16"/>
    </row>
    <row r="963" spans="8:8" s="1" customFormat="1" x14ac:dyDescent="0.25">
      <c r="H963" s="16"/>
    </row>
    <row r="964" spans="8:8" s="1" customFormat="1" x14ac:dyDescent="0.25">
      <c r="H964" s="16"/>
    </row>
    <row r="965" spans="8:8" s="1" customFormat="1" x14ac:dyDescent="0.25">
      <c r="H965" s="16"/>
    </row>
    <row r="966" spans="8:8" s="1" customFormat="1" x14ac:dyDescent="0.25">
      <c r="H966" s="16"/>
    </row>
    <row r="967" spans="8:8" s="1" customFormat="1" x14ac:dyDescent="0.25">
      <c r="H967" s="16"/>
    </row>
    <row r="968" spans="8:8" s="1" customFormat="1" x14ac:dyDescent="0.25">
      <c r="H968" s="16"/>
    </row>
    <row r="969" spans="8:8" s="1" customFormat="1" x14ac:dyDescent="0.25">
      <c r="H969" s="16"/>
    </row>
    <row r="970" spans="8:8" s="1" customFormat="1" x14ac:dyDescent="0.25">
      <c r="H970" s="16"/>
    </row>
    <row r="971" spans="8:8" s="1" customFormat="1" x14ac:dyDescent="0.25">
      <c r="H971" s="16"/>
    </row>
    <row r="972" spans="8:8" s="1" customFormat="1" x14ac:dyDescent="0.25">
      <c r="H972" s="16"/>
    </row>
    <row r="973" spans="8:8" s="1" customFormat="1" x14ac:dyDescent="0.25">
      <c r="H973" s="16"/>
    </row>
    <row r="974" spans="8:8" s="1" customFormat="1" x14ac:dyDescent="0.25">
      <c r="H974" s="16"/>
    </row>
    <row r="975" spans="8:8" s="1" customFormat="1" x14ac:dyDescent="0.25">
      <c r="H975" s="16"/>
    </row>
    <row r="976" spans="8:8" s="1" customFormat="1" x14ac:dyDescent="0.25">
      <c r="H976" s="16"/>
    </row>
    <row r="977" spans="8:8" s="1" customFormat="1" x14ac:dyDescent="0.25">
      <c r="H977" s="16"/>
    </row>
    <row r="978" spans="8:8" s="1" customFormat="1" x14ac:dyDescent="0.25">
      <c r="H978" s="16"/>
    </row>
    <row r="979" spans="8:8" s="1" customFormat="1" x14ac:dyDescent="0.25">
      <c r="H979" s="16"/>
    </row>
    <row r="980" spans="8:8" s="1" customFormat="1" x14ac:dyDescent="0.25">
      <c r="H980" s="16"/>
    </row>
    <row r="981" spans="8:8" s="1" customFormat="1" x14ac:dyDescent="0.25">
      <c r="H981" s="16"/>
    </row>
    <row r="982" spans="8:8" s="1" customFormat="1" x14ac:dyDescent="0.25">
      <c r="H982" s="16"/>
    </row>
    <row r="983" spans="8:8" s="1" customFormat="1" x14ac:dyDescent="0.25">
      <c r="H983" s="16"/>
    </row>
    <row r="984" spans="8:8" s="1" customFormat="1" x14ac:dyDescent="0.25">
      <c r="H984" s="16"/>
    </row>
    <row r="985" spans="8:8" s="1" customFormat="1" x14ac:dyDescent="0.25">
      <c r="H985" s="16"/>
    </row>
    <row r="986" spans="8:8" s="1" customFormat="1" x14ac:dyDescent="0.25">
      <c r="H986" s="16"/>
    </row>
    <row r="987" spans="8:8" s="1" customFormat="1" x14ac:dyDescent="0.25">
      <c r="H987" s="16"/>
    </row>
    <row r="988" spans="8:8" s="1" customFormat="1" x14ac:dyDescent="0.25">
      <c r="H988" s="16"/>
    </row>
    <row r="989" spans="8:8" s="1" customFormat="1" x14ac:dyDescent="0.25">
      <c r="H989" s="16"/>
    </row>
    <row r="990" spans="8:8" s="1" customFormat="1" x14ac:dyDescent="0.25">
      <c r="H990" s="16"/>
    </row>
    <row r="991" spans="8:8" s="1" customFormat="1" x14ac:dyDescent="0.25">
      <c r="H991" s="16"/>
    </row>
    <row r="992" spans="8:8" s="1" customFormat="1" x14ac:dyDescent="0.25">
      <c r="H992" s="16"/>
    </row>
    <row r="993" spans="8:8" s="1" customFormat="1" x14ac:dyDescent="0.25">
      <c r="H993" s="16"/>
    </row>
    <row r="994" spans="8:8" s="1" customFormat="1" x14ac:dyDescent="0.25">
      <c r="H994" s="16"/>
    </row>
    <row r="995" spans="8:8" s="1" customFormat="1" x14ac:dyDescent="0.25">
      <c r="H995" s="16"/>
    </row>
    <row r="996" spans="8:8" s="1" customFormat="1" x14ac:dyDescent="0.25">
      <c r="H996" s="16"/>
    </row>
    <row r="997" spans="8:8" s="1" customFormat="1" x14ac:dyDescent="0.25">
      <c r="H997" s="16"/>
    </row>
    <row r="998" spans="8:8" s="1" customFormat="1" x14ac:dyDescent="0.25">
      <c r="H998" s="16"/>
    </row>
    <row r="999" spans="8:8" s="1" customFormat="1" x14ac:dyDescent="0.25">
      <c r="H999" s="16"/>
    </row>
    <row r="1000" spans="8:8" s="1" customFormat="1" x14ac:dyDescent="0.25">
      <c r="H1000" s="16"/>
    </row>
    <row r="1001" spans="8:8" s="1" customFormat="1" x14ac:dyDescent="0.25">
      <c r="H1001" s="16"/>
    </row>
    <row r="1002" spans="8:8" s="1" customFormat="1" x14ac:dyDescent="0.25">
      <c r="H1002" s="16"/>
    </row>
    <row r="1003" spans="8:8" s="1" customFormat="1" x14ac:dyDescent="0.25">
      <c r="H1003" s="16"/>
    </row>
    <row r="1004" spans="8:8" s="1" customFormat="1" x14ac:dyDescent="0.25">
      <c r="H1004" s="16"/>
    </row>
    <row r="1005" spans="8:8" s="1" customFormat="1" x14ac:dyDescent="0.25">
      <c r="H1005" s="16"/>
    </row>
    <row r="1006" spans="8:8" s="1" customFormat="1" x14ac:dyDescent="0.25">
      <c r="H1006" s="16"/>
    </row>
    <row r="1007" spans="8:8" s="1" customFormat="1" x14ac:dyDescent="0.25">
      <c r="H1007" s="16"/>
    </row>
    <row r="1008" spans="8:8" s="1" customFormat="1" x14ac:dyDescent="0.25">
      <c r="H1008" s="16"/>
    </row>
    <row r="1009" spans="5:8" s="1" customFormat="1" x14ac:dyDescent="0.25">
      <c r="H1009" s="16"/>
    </row>
    <row r="1010" spans="5:8" s="1" customFormat="1" x14ac:dyDescent="0.25">
      <c r="H1010" s="16"/>
    </row>
    <row r="1011" spans="5:8" s="1" customFormat="1" x14ac:dyDescent="0.25">
      <c r="H1011" s="16"/>
    </row>
    <row r="1012" spans="5:8" s="1" customFormat="1" x14ac:dyDescent="0.25">
      <c r="E1012" s="3"/>
      <c r="F1012" s="3"/>
      <c r="H1012" s="16"/>
    </row>
    <row r="1013" spans="5:8" s="1" customFormat="1" x14ac:dyDescent="0.25">
      <c r="E1013" s="3"/>
      <c r="F1013" s="3"/>
      <c r="H1013" s="16"/>
    </row>
    <row r="1014" spans="5:8" s="1" customFormat="1" x14ac:dyDescent="0.25">
      <c r="E1014" s="3"/>
      <c r="F1014" s="3"/>
      <c r="H1014" s="16"/>
    </row>
    <row r="1015" spans="5:8" s="1" customFormat="1" x14ac:dyDescent="0.25">
      <c r="E1015" s="3"/>
      <c r="F1015" s="3"/>
      <c r="H1015" s="16"/>
    </row>
    <row r="1016" spans="5:8" s="1" customFormat="1" x14ac:dyDescent="0.25">
      <c r="E1016" s="3"/>
      <c r="F1016" s="3"/>
      <c r="H1016" s="16"/>
    </row>
    <row r="1017" spans="5:8" s="1" customFormat="1" x14ac:dyDescent="0.25">
      <c r="E1017" s="3"/>
      <c r="F1017" s="3"/>
      <c r="H1017" s="16"/>
    </row>
    <row r="1018" spans="5:8" s="1" customFormat="1" x14ac:dyDescent="0.25">
      <c r="E1018" s="3"/>
      <c r="F1018" s="3"/>
      <c r="H1018" s="16"/>
    </row>
    <row r="1019" spans="5:8" s="1" customFormat="1" x14ac:dyDescent="0.25">
      <c r="E1019" s="3"/>
      <c r="F1019" s="3"/>
      <c r="H1019" s="16"/>
    </row>
    <row r="1020" spans="5:8" s="1" customFormat="1" x14ac:dyDescent="0.25">
      <c r="E1020" s="3"/>
      <c r="F1020" s="3"/>
      <c r="H1020" s="16"/>
    </row>
    <row r="1021" spans="5:8" s="1" customFormat="1" x14ac:dyDescent="0.25">
      <c r="E1021" s="3"/>
      <c r="F1021" s="3"/>
      <c r="H1021" s="16"/>
    </row>
    <row r="1022" spans="5:8" s="1" customFormat="1" x14ac:dyDescent="0.25">
      <c r="E1022" s="3"/>
      <c r="F1022" s="3"/>
      <c r="H1022" s="16"/>
    </row>
    <row r="1023" spans="5:8" s="1" customFormat="1" x14ac:dyDescent="0.25">
      <c r="E1023" s="3"/>
      <c r="F1023" s="3"/>
      <c r="H1023" s="16"/>
    </row>
    <row r="1024" spans="5:8" s="1" customFormat="1" x14ac:dyDescent="0.25">
      <c r="E1024" s="3"/>
      <c r="F1024" s="3"/>
      <c r="H1024" s="16"/>
    </row>
    <row r="1025" spans="1:8" s="1" customFormat="1" x14ac:dyDescent="0.25">
      <c r="E1025" s="3"/>
      <c r="F1025" s="3"/>
      <c r="H1025" s="16"/>
    </row>
    <row r="1026" spans="1:8" s="1" customFormat="1" x14ac:dyDescent="0.25">
      <c r="E1026" s="3"/>
      <c r="F1026" s="3"/>
      <c r="H1026" s="16"/>
    </row>
    <row r="1027" spans="1:8" s="1" customFormat="1" x14ac:dyDescent="0.25">
      <c r="E1027" s="3"/>
      <c r="F1027" s="3"/>
      <c r="H1027" s="16"/>
    </row>
    <row r="1028" spans="1:8" s="1" customFormat="1" x14ac:dyDescent="0.25">
      <c r="E1028" s="3"/>
      <c r="F1028" s="3"/>
      <c r="H1028" s="16"/>
    </row>
    <row r="1029" spans="1:8" s="1" customFormat="1" x14ac:dyDescent="0.25">
      <c r="E1029" s="3"/>
      <c r="F1029" s="3"/>
      <c r="H1029" s="16"/>
    </row>
    <row r="1030" spans="1:8" s="1" customFormat="1" x14ac:dyDescent="0.25">
      <c r="E1030" s="3"/>
      <c r="F1030" s="3"/>
      <c r="G1030"/>
      <c r="H1030" s="16"/>
    </row>
    <row r="1031" spans="1:8" x14ac:dyDescent="0.25">
      <c r="A1031" s="1"/>
      <c r="B1031" s="1"/>
      <c r="C1031" s="1"/>
      <c r="D1031" s="1"/>
    </row>
    <row r="1032" spans="1:8" x14ac:dyDescent="0.25">
      <c r="A1032" s="1"/>
      <c r="B1032" s="1"/>
    </row>
    <row r="1033" spans="1:8" x14ac:dyDescent="0.25">
      <c r="A1033" s="1"/>
      <c r="B1033" s="1"/>
    </row>
    <row r="1034" spans="1:8" x14ac:dyDescent="0.25">
      <c r="A1034" s="1"/>
      <c r="B1034" s="1"/>
    </row>
    <row r="1035" spans="1:8" x14ac:dyDescent="0.25">
      <c r="A1035" s="1"/>
      <c r="B1035" s="1"/>
    </row>
    <row r="1036" spans="1:8" x14ac:dyDescent="0.25">
      <c r="A1036" s="1"/>
      <c r="B1036" s="1"/>
    </row>
    <row r="1037" spans="1:8" x14ac:dyDescent="0.25">
      <c r="A1037" s="1"/>
      <c r="B1037" s="1"/>
    </row>
    <row r="1038" spans="1:8" x14ac:dyDescent="0.25">
      <c r="A1038" s="1"/>
      <c r="B1038" s="1"/>
    </row>
    <row r="1039" spans="1:8" x14ac:dyDescent="0.25">
      <c r="A1039" s="1"/>
      <c r="B1039" s="1"/>
    </row>
    <row r="1040" spans="1:8" x14ac:dyDescent="0.25">
      <c r="A1040" s="29"/>
      <c r="B1040" s="29"/>
    </row>
  </sheetData>
  <sheetProtection selectLockedCells="1" selectUnlockedCells="1"/>
  <mergeCells count="2">
    <mergeCell ref="A2:C2"/>
    <mergeCell ref="E2:G2"/>
  </mergeCells>
  <pageMargins left="0.7" right="0.7" top="0.75" bottom="0.75" header="0.3" footer="0.3"/>
  <pageSetup scale="10"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O1059"/>
  <sheetViews>
    <sheetView showGridLines="0" workbookViewId="0">
      <selection activeCell="E14" sqref="E14"/>
    </sheetView>
  </sheetViews>
  <sheetFormatPr defaultRowHeight="15" x14ac:dyDescent="0.25"/>
  <cols>
    <col min="1" max="1" width="14.5703125" style="30" customWidth="1"/>
    <col min="2" max="2" width="20" style="30" customWidth="1"/>
    <col min="3" max="3" width="18.85546875" customWidth="1"/>
    <col min="4" max="5" width="17.5703125" customWidth="1"/>
    <col min="6" max="6" width="12.85546875" style="26" customWidth="1"/>
    <col min="7" max="7" width="12.85546875" customWidth="1"/>
    <col min="8" max="8" width="12.140625" customWidth="1"/>
    <col min="9" max="9" width="15.140625" bestFit="1" customWidth="1"/>
    <col min="10" max="10" width="23" style="3" bestFit="1" customWidth="1"/>
    <col min="11" max="13" width="21" style="3" customWidth="1"/>
    <col min="15" max="15" width="10.5703125" style="28" bestFit="1" customWidth="1"/>
  </cols>
  <sheetData>
    <row r="1" spans="1:15" s="5" customFormat="1" x14ac:dyDescent="0.25">
      <c r="A1" s="1"/>
      <c r="B1" s="1"/>
      <c r="C1" s="1"/>
      <c r="D1" s="1"/>
      <c r="E1" s="1"/>
      <c r="F1" s="2"/>
      <c r="G1" s="1"/>
      <c r="H1" s="1"/>
      <c r="I1" s="1"/>
      <c r="J1" s="1"/>
      <c r="K1" s="1"/>
      <c r="L1" s="3"/>
      <c r="M1" s="3"/>
      <c r="N1" s="4"/>
      <c r="O1" s="4"/>
    </row>
    <row r="2" spans="1:15" ht="18.75" x14ac:dyDescent="0.3">
      <c r="A2" s="201" t="s">
        <v>0</v>
      </c>
      <c r="B2" s="202"/>
      <c r="C2" s="202"/>
      <c r="D2" s="202"/>
      <c r="E2" s="202"/>
      <c r="F2" s="202"/>
      <c r="G2" s="202"/>
      <c r="H2" s="202"/>
      <c r="I2" s="202"/>
      <c r="J2" s="203"/>
      <c r="K2" s="1"/>
      <c r="N2" s="6"/>
      <c r="O2" s="7"/>
    </row>
    <row r="3" spans="1:15" x14ac:dyDescent="0.25">
      <c r="A3" s="8" t="s">
        <v>1</v>
      </c>
      <c r="B3" s="204" t="s">
        <v>2</v>
      </c>
      <c r="C3" s="205"/>
      <c r="D3" s="206" t="s">
        <v>3</v>
      </c>
      <c r="E3" s="207"/>
      <c r="F3" s="208" t="s">
        <v>1</v>
      </c>
      <c r="G3" s="209"/>
      <c r="H3" s="9" t="s">
        <v>4</v>
      </c>
      <c r="I3" s="10" t="s">
        <v>5</v>
      </c>
      <c r="J3" s="11" t="s">
        <v>6</v>
      </c>
      <c r="K3" s="2"/>
      <c r="L3" s="12"/>
      <c r="M3" s="12"/>
      <c r="N3" s="6"/>
      <c r="O3" s="7"/>
    </row>
    <row r="4" spans="1:15" x14ac:dyDescent="0.25">
      <c r="A4" s="13" t="s">
        <v>7</v>
      </c>
      <c r="B4" s="14" t="s">
        <v>8</v>
      </c>
      <c r="C4" s="14" t="s">
        <v>9</v>
      </c>
      <c r="D4" s="15" t="s">
        <v>10</v>
      </c>
      <c r="E4" s="15" t="s">
        <v>9</v>
      </c>
      <c r="F4" s="9" t="s">
        <v>11</v>
      </c>
      <c r="G4" s="9" t="s">
        <v>12</v>
      </c>
      <c r="H4" s="9" t="s">
        <v>9</v>
      </c>
      <c r="I4" s="10" t="s">
        <v>9</v>
      </c>
      <c r="J4" s="11" t="s">
        <v>13</v>
      </c>
      <c r="K4" s="2"/>
      <c r="L4" s="16"/>
      <c r="M4" s="16"/>
      <c r="N4" s="6"/>
      <c r="O4" s="7"/>
    </row>
    <row r="5" spans="1:15" x14ac:dyDescent="0.25">
      <c r="A5" s="17" t="s">
        <v>14</v>
      </c>
      <c r="B5" s="18">
        <v>44060</v>
      </c>
      <c r="C5" s="19">
        <v>44187</v>
      </c>
      <c r="D5" s="22">
        <v>44046</v>
      </c>
      <c r="E5" s="23">
        <v>44185</v>
      </c>
      <c r="F5" s="20">
        <v>44067</v>
      </c>
      <c r="G5" s="20">
        <v>44184</v>
      </c>
      <c r="H5" s="20">
        <v>44187</v>
      </c>
      <c r="I5" s="20">
        <v>44185</v>
      </c>
      <c r="J5" s="21">
        <v>44190</v>
      </c>
      <c r="K5" s="2"/>
      <c r="L5" s="16"/>
      <c r="M5" s="16"/>
      <c r="N5" s="7"/>
      <c r="O5" s="7"/>
    </row>
    <row r="6" spans="1:15" x14ac:dyDescent="0.25">
      <c r="A6" s="17" t="s">
        <v>15</v>
      </c>
      <c r="B6" s="18">
        <v>44200</v>
      </c>
      <c r="C6" s="19">
        <v>44332</v>
      </c>
      <c r="D6" s="22">
        <v>44200</v>
      </c>
      <c r="E6" s="22">
        <v>44332</v>
      </c>
      <c r="F6" s="20">
        <v>44207</v>
      </c>
      <c r="G6" s="20">
        <v>44324</v>
      </c>
      <c r="H6" s="20">
        <v>44327</v>
      </c>
      <c r="I6" s="20">
        <v>44332</v>
      </c>
      <c r="J6" s="21">
        <v>44330</v>
      </c>
      <c r="K6" s="2"/>
      <c r="L6" s="16"/>
      <c r="M6" s="16"/>
      <c r="N6" s="6"/>
      <c r="O6" s="7"/>
    </row>
    <row r="7" spans="1:15" x14ac:dyDescent="0.25">
      <c r="A7" s="17" t="s">
        <v>16</v>
      </c>
      <c r="B7" s="18">
        <v>44424</v>
      </c>
      <c r="C7" s="19">
        <v>44551</v>
      </c>
      <c r="D7" s="22">
        <v>44410</v>
      </c>
      <c r="E7" s="23">
        <v>44549</v>
      </c>
      <c r="F7" s="20">
        <v>44431</v>
      </c>
      <c r="G7" s="20">
        <v>44548</v>
      </c>
      <c r="H7" s="20">
        <v>44551</v>
      </c>
      <c r="I7" s="20">
        <v>44549</v>
      </c>
      <c r="J7" s="21">
        <v>44554</v>
      </c>
      <c r="K7" s="2"/>
      <c r="L7" s="16"/>
      <c r="M7" s="16"/>
      <c r="N7" s="7"/>
      <c r="O7" s="7"/>
    </row>
    <row r="8" spans="1:15" x14ac:dyDescent="0.25">
      <c r="A8" s="17" t="s">
        <v>17</v>
      </c>
      <c r="B8" s="18">
        <v>44564</v>
      </c>
      <c r="C8" s="19">
        <v>44696</v>
      </c>
      <c r="D8" s="22">
        <v>44564</v>
      </c>
      <c r="E8" s="22">
        <v>44696</v>
      </c>
      <c r="F8" s="20">
        <v>44571</v>
      </c>
      <c r="G8" s="20">
        <v>44688</v>
      </c>
      <c r="H8" s="20">
        <v>44691</v>
      </c>
      <c r="I8" s="20">
        <v>44696</v>
      </c>
      <c r="J8" s="21">
        <v>44694</v>
      </c>
      <c r="K8" s="2"/>
      <c r="L8" s="16"/>
      <c r="M8" s="16"/>
      <c r="N8" s="6"/>
      <c r="O8" s="7"/>
    </row>
    <row r="9" spans="1:15" x14ac:dyDescent="0.25">
      <c r="A9" s="17" t="s">
        <v>18</v>
      </c>
      <c r="B9" s="18">
        <v>44788</v>
      </c>
      <c r="C9" s="18">
        <v>44915</v>
      </c>
      <c r="D9" s="22">
        <v>44774</v>
      </c>
      <c r="E9" s="23">
        <v>44913</v>
      </c>
      <c r="F9" s="20">
        <v>44795</v>
      </c>
      <c r="G9" s="20">
        <v>44912</v>
      </c>
      <c r="H9" s="20">
        <v>44915</v>
      </c>
      <c r="I9" s="20">
        <v>44913</v>
      </c>
      <c r="J9" s="21">
        <v>44918</v>
      </c>
      <c r="K9" s="2"/>
      <c r="L9" s="16"/>
      <c r="M9" s="16"/>
      <c r="N9" s="7"/>
      <c r="O9" s="7"/>
    </row>
    <row r="10" spans="1:15" x14ac:dyDescent="0.25">
      <c r="A10" s="17" t="s">
        <v>19</v>
      </c>
      <c r="B10" s="18">
        <v>44928</v>
      </c>
      <c r="C10" s="18">
        <v>45060</v>
      </c>
      <c r="D10" s="22">
        <v>44928</v>
      </c>
      <c r="E10" s="22">
        <v>45060</v>
      </c>
      <c r="F10" s="20">
        <v>44935</v>
      </c>
      <c r="G10" s="20">
        <v>45052</v>
      </c>
      <c r="H10" s="20">
        <v>45055</v>
      </c>
      <c r="I10" s="20">
        <v>45060</v>
      </c>
      <c r="J10" s="21">
        <v>45058</v>
      </c>
      <c r="K10" s="2"/>
      <c r="L10" s="16"/>
      <c r="M10" s="16"/>
      <c r="N10" s="6"/>
      <c r="O10" s="7"/>
    </row>
    <row r="11" spans="1:15" x14ac:dyDescent="0.25">
      <c r="A11" s="17" t="s">
        <v>20</v>
      </c>
      <c r="B11" s="18">
        <v>45152</v>
      </c>
      <c r="C11" s="18">
        <v>45279</v>
      </c>
      <c r="D11" s="22">
        <v>45138</v>
      </c>
      <c r="E11" s="23">
        <v>45277</v>
      </c>
      <c r="F11" s="20">
        <v>45159</v>
      </c>
      <c r="G11" s="20">
        <v>45276</v>
      </c>
      <c r="H11" s="20">
        <v>45279</v>
      </c>
      <c r="I11" s="20">
        <v>45277</v>
      </c>
      <c r="J11" s="21">
        <v>45282</v>
      </c>
      <c r="K11" s="2"/>
      <c r="L11" s="16"/>
      <c r="M11" s="16"/>
      <c r="O11"/>
    </row>
    <row r="12" spans="1:15" s="1" customFormat="1" x14ac:dyDescent="0.25">
      <c r="A12" s="17" t="s">
        <v>21</v>
      </c>
      <c r="B12" s="18">
        <v>45292</v>
      </c>
      <c r="C12" s="18">
        <v>45424</v>
      </c>
      <c r="D12" s="22">
        <v>45292</v>
      </c>
      <c r="E12" s="22">
        <v>45424</v>
      </c>
      <c r="F12" s="20">
        <v>45299</v>
      </c>
      <c r="G12" s="20">
        <v>45416</v>
      </c>
      <c r="H12" s="20">
        <v>45419</v>
      </c>
      <c r="I12" s="20">
        <v>45424</v>
      </c>
      <c r="J12" s="21">
        <v>45422</v>
      </c>
      <c r="K12" s="2"/>
      <c r="L12" s="16"/>
      <c r="M12" s="16"/>
    </row>
    <row r="13" spans="1:15" x14ac:dyDescent="0.25">
      <c r="A13" s="17" t="s">
        <v>22</v>
      </c>
      <c r="B13" s="18">
        <v>45516</v>
      </c>
      <c r="C13" s="18">
        <v>45643</v>
      </c>
      <c r="D13" s="22">
        <v>45502</v>
      </c>
      <c r="E13" s="23">
        <v>45641</v>
      </c>
      <c r="F13" s="20">
        <v>45523</v>
      </c>
      <c r="G13" s="20">
        <v>45640</v>
      </c>
      <c r="H13" s="20">
        <v>45643</v>
      </c>
      <c r="I13" s="20">
        <v>45641</v>
      </c>
      <c r="J13" s="21">
        <v>45646</v>
      </c>
      <c r="K13" s="2"/>
      <c r="L13" s="16"/>
      <c r="M13" s="16"/>
      <c r="O13"/>
    </row>
    <row r="14" spans="1:15" x14ac:dyDescent="0.25">
      <c r="A14" s="17" t="s">
        <v>23</v>
      </c>
      <c r="B14" s="18">
        <v>45663</v>
      </c>
      <c r="C14" s="18">
        <v>45795</v>
      </c>
      <c r="D14" s="22"/>
      <c r="E14" s="22"/>
      <c r="F14" s="20">
        <v>45670</v>
      </c>
      <c r="G14" s="20">
        <v>45787</v>
      </c>
      <c r="H14" s="20">
        <v>45790</v>
      </c>
      <c r="I14" s="20">
        <v>45795</v>
      </c>
      <c r="J14" s="21">
        <v>45793</v>
      </c>
      <c r="K14" s="2"/>
      <c r="L14" s="1"/>
      <c r="M14" s="1"/>
      <c r="O14"/>
    </row>
    <row r="15" spans="1:15" x14ac:dyDescent="0.25">
      <c r="A15" s="1"/>
      <c r="B15" s="2"/>
      <c r="C15" s="1"/>
      <c r="D15" s="24"/>
      <c r="E15" s="1"/>
      <c r="F15" s="2"/>
      <c r="G15" s="1"/>
      <c r="H15" s="1"/>
      <c r="I15" s="1"/>
      <c r="J15" s="1"/>
      <c r="K15" s="1"/>
      <c r="L15" s="1"/>
      <c r="M15" s="1"/>
      <c r="O15"/>
    </row>
    <row r="16" spans="1:15" x14ac:dyDescent="0.25">
      <c r="A16" s="25" t="s">
        <v>24</v>
      </c>
      <c r="B16" s="2"/>
      <c r="C16" s="1"/>
      <c r="D16" s="24"/>
      <c r="E16" s="1"/>
      <c r="F16" s="2"/>
      <c r="G16" s="1"/>
      <c r="H16" s="1"/>
      <c r="I16" s="1"/>
      <c r="J16" s="1"/>
      <c r="K16" s="1"/>
      <c r="L16" s="1"/>
      <c r="M16" s="1"/>
      <c r="O16"/>
    </row>
    <row r="17" spans="1:15" x14ac:dyDescent="0.25">
      <c r="A17" s="25" t="s">
        <v>25</v>
      </c>
      <c r="B17" s="26"/>
      <c r="D17" s="24"/>
      <c r="E17" s="1"/>
      <c r="F17" s="2"/>
      <c r="G17" s="1"/>
      <c r="H17" s="1"/>
      <c r="I17" s="1"/>
      <c r="J17" s="1"/>
      <c r="K17" s="1"/>
      <c r="L17" s="12"/>
      <c r="M17" s="12"/>
      <c r="O17"/>
    </row>
    <row r="18" spans="1:15" x14ac:dyDescent="0.25">
      <c r="A18" s="25" t="s">
        <v>26</v>
      </c>
      <c r="B18" s="26"/>
      <c r="D18" s="24"/>
      <c r="E18" s="1"/>
      <c r="F18" s="2"/>
      <c r="G18" s="1"/>
      <c r="H18" s="1"/>
      <c r="I18" s="1"/>
      <c r="J18" s="1"/>
      <c r="K18" s="1"/>
      <c r="L18" s="12"/>
      <c r="M18" s="12"/>
      <c r="O18"/>
    </row>
    <row r="19" spans="1:15" x14ac:dyDescent="0.25">
      <c r="A19" s="25" t="s">
        <v>27</v>
      </c>
      <c r="B19" s="26"/>
      <c r="D19" s="24"/>
      <c r="E19" s="1"/>
      <c r="F19" s="2"/>
      <c r="G19" s="1"/>
      <c r="H19" s="1"/>
      <c r="I19" s="1"/>
      <c r="J19" s="1"/>
      <c r="K19" s="1"/>
      <c r="L19" s="12"/>
      <c r="M19" s="12"/>
      <c r="O19"/>
    </row>
    <row r="20" spans="1:15" x14ac:dyDescent="0.25">
      <c r="A20" s="25" t="s">
        <v>28</v>
      </c>
      <c r="B20" s="26"/>
      <c r="D20" s="24"/>
      <c r="E20" s="1"/>
      <c r="F20" s="2"/>
      <c r="G20" s="1"/>
      <c r="H20" s="1"/>
      <c r="I20" s="1"/>
      <c r="J20" s="1"/>
      <c r="K20" s="1"/>
      <c r="L20" s="12"/>
      <c r="M20" s="12"/>
      <c r="O20"/>
    </row>
    <row r="21" spans="1:15" x14ac:dyDescent="0.25">
      <c r="A21" s="25" t="s">
        <v>29</v>
      </c>
      <c r="B21" s="26"/>
      <c r="D21" s="24"/>
      <c r="E21" s="1"/>
      <c r="F21" s="2"/>
      <c r="G21" s="1"/>
      <c r="H21" s="1"/>
      <c r="I21" s="1"/>
      <c r="J21" s="1"/>
      <c r="K21" s="1"/>
      <c r="L21" s="12"/>
      <c r="M21" s="12"/>
      <c r="O21"/>
    </row>
    <row r="22" spans="1:15" x14ac:dyDescent="0.25">
      <c r="A22" s="25"/>
      <c r="B22" s="26"/>
      <c r="D22" s="24"/>
      <c r="E22" s="1"/>
      <c r="F22" s="2"/>
      <c r="G22" s="1"/>
      <c r="H22" s="1"/>
      <c r="I22" s="1"/>
      <c r="J22" s="1"/>
      <c r="K22" s="1"/>
      <c r="L22" s="12"/>
      <c r="M22" s="12"/>
      <c r="O22"/>
    </row>
    <row r="23" spans="1:15" x14ac:dyDescent="0.25">
      <c r="A23" s="25"/>
      <c r="B23" s="26"/>
      <c r="D23" s="24"/>
      <c r="E23" s="1"/>
      <c r="F23" s="2"/>
      <c r="G23" s="1"/>
      <c r="H23" s="1"/>
      <c r="I23" s="1"/>
      <c r="J23" s="1"/>
      <c r="K23" s="1"/>
      <c r="L23" s="12"/>
      <c r="M23" s="12"/>
      <c r="O23"/>
    </row>
    <row r="24" spans="1:15" x14ac:dyDescent="0.25">
      <c r="A24"/>
      <c r="B24"/>
      <c r="F24"/>
      <c r="J24"/>
      <c r="K24"/>
      <c r="L24"/>
      <c r="M24"/>
      <c r="O24"/>
    </row>
    <row r="25" spans="1:15" x14ac:dyDescent="0.25">
      <c r="A25"/>
      <c r="B25"/>
      <c r="F25"/>
      <c r="J25"/>
      <c r="K25"/>
      <c r="L25"/>
      <c r="M25"/>
      <c r="O25"/>
    </row>
    <row r="26" spans="1:15" x14ac:dyDescent="0.25">
      <c r="A26"/>
      <c r="B26"/>
      <c r="F26"/>
      <c r="J26"/>
      <c r="K26"/>
      <c r="L26"/>
      <c r="M26"/>
      <c r="O26"/>
    </row>
    <row r="27" spans="1:15" x14ac:dyDescent="0.25">
      <c r="A27"/>
      <c r="B27"/>
      <c r="F27"/>
      <c r="J27"/>
      <c r="K27"/>
      <c r="L27"/>
      <c r="M27"/>
      <c r="O27"/>
    </row>
    <row r="28" spans="1:15" x14ac:dyDescent="0.25">
      <c r="A28"/>
      <c r="B28"/>
      <c r="F28"/>
      <c r="J28"/>
      <c r="K28"/>
      <c r="L28"/>
      <c r="M28"/>
      <c r="O28"/>
    </row>
    <row r="29" spans="1:15" x14ac:dyDescent="0.25">
      <c r="A29"/>
      <c r="B29"/>
      <c r="F29"/>
      <c r="J29"/>
      <c r="K29"/>
      <c r="L29"/>
      <c r="M29"/>
      <c r="O29"/>
    </row>
    <row r="30" spans="1:15" x14ac:dyDescent="0.25">
      <c r="A30"/>
      <c r="B30"/>
      <c r="F30"/>
      <c r="J30"/>
      <c r="K30"/>
      <c r="L30"/>
      <c r="M30"/>
      <c r="O30"/>
    </row>
    <row r="31" spans="1:15" x14ac:dyDescent="0.25">
      <c r="A31"/>
      <c r="B31"/>
      <c r="F31"/>
      <c r="J31"/>
      <c r="K31"/>
      <c r="L31"/>
      <c r="M31"/>
      <c r="O31"/>
    </row>
    <row r="32" spans="1:15" x14ac:dyDescent="0.25">
      <c r="A32"/>
      <c r="B32"/>
      <c r="F32"/>
      <c r="J32"/>
      <c r="K32"/>
      <c r="L32"/>
      <c r="M32"/>
      <c r="O32"/>
    </row>
    <row r="33" spans="1:15" x14ac:dyDescent="0.25">
      <c r="A33"/>
      <c r="B33"/>
      <c r="F33"/>
      <c r="J33"/>
      <c r="K33"/>
      <c r="L33"/>
      <c r="M33"/>
      <c r="O33"/>
    </row>
    <row r="34" spans="1:15" x14ac:dyDescent="0.25">
      <c r="A34"/>
      <c r="B34"/>
      <c r="F34"/>
      <c r="J34"/>
      <c r="K34"/>
      <c r="L34"/>
      <c r="M34"/>
      <c r="O34"/>
    </row>
    <row r="35" spans="1:15" x14ac:dyDescent="0.25">
      <c r="A35"/>
      <c r="B35"/>
      <c r="F35"/>
      <c r="J35"/>
      <c r="K35"/>
      <c r="L35"/>
      <c r="M35"/>
      <c r="O35"/>
    </row>
    <row r="36" spans="1:15" x14ac:dyDescent="0.25">
      <c r="A36"/>
      <c r="B36"/>
      <c r="F36"/>
      <c r="J36"/>
      <c r="K36"/>
      <c r="L36"/>
      <c r="M36"/>
      <c r="O36"/>
    </row>
    <row r="37" spans="1:15" x14ac:dyDescent="0.25">
      <c r="A37"/>
      <c r="B37"/>
      <c r="F37"/>
      <c r="J37"/>
      <c r="K37"/>
      <c r="L37"/>
      <c r="M37"/>
      <c r="O37"/>
    </row>
    <row r="38" spans="1:15" x14ac:dyDescent="0.25">
      <c r="A38"/>
      <c r="B38"/>
      <c r="F38"/>
      <c r="J38"/>
      <c r="K38"/>
      <c r="L38"/>
      <c r="M38"/>
      <c r="O38"/>
    </row>
    <row r="39" spans="1:15" x14ac:dyDescent="0.25">
      <c r="A39"/>
      <c r="B39"/>
      <c r="F39"/>
      <c r="J39"/>
      <c r="K39"/>
      <c r="L39"/>
      <c r="M39"/>
      <c r="O39"/>
    </row>
    <row r="40" spans="1:15" x14ac:dyDescent="0.25">
      <c r="A40"/>
      <c r="B40"/>
      <c r="F40"/>
      <c r="J40"/>
      <c r="K40"/>
      <c r="L40"/>
      <c r="M40"/>
      <c r="O40"/>
    </row>
    <row r="41" spans="1:15" x14ac:dyDescent="0.25">
      <c r="A41"/>
      <c r="B41"/>
      <c r="F41"/>
      <c r="J41"/>
      <c r="K41"/>
      <c r="L41"/>
      <c r="M41"/>
      <c r="O41"/>
    </row>
    <row r="42" spans="1:15" x14ac:dyDescent="0.25">
      <c r="A42"/>
      <c r="B42"/>
      <c r="F42"/>
      <c r="J42"/>
      <c r="K42"/>
      <c r="L42"/>
      <c r="M42"/>
      <c r="O42"/>
    </row>
    <row r="43" spans="1:15" x14ac:dyDescent="0.25">
      <c r="A43"/>
      <c r="B43"/>
      <c r="F43"/>
      <c r="J43"/>
      <c r="K43"/>
      <c r="L43"/>
      <c r="M43"/>
      <c r="O43"/>
    </row>
    <row r="44" spans="1:15" x14ac:dyDescent="0.25">
      <c r="A44"/>
      <c r="B44"/>
      <c r="F44"/>
      <c r="J44"/>
      <c r="K44"/>
      <c r="L44"/>
      <c r="M44"/>
      <c r="O44"/>
    </row>
    <row r="45" spans="1:15" x14ac:dyDescent="0.25">
      <c r="A45"/>
      <c r="B45"/>
      <c r="F45"/>
      <c r="J45"/>
      <c r="K45"/>
      <c r="L45"/>
      <c r="M45"/>
      <c r="O45"/>
    </row>
    <row r="46" spans="1:15" x14ac:dyDescent="0.25">
      <c r="A46"/>
      <c r="B46"/>
      <c r="F46"/>
      <c r="J46"/>
      <c r="K46"/>
      <c r="L46"/>
      <c r="M46"/>
      <c r="O46"/>
    </row>
    <row r="47" spans="1:15" x14ac:dyDescent="0.25">
      <c r="A47"/>
      <c r="B47"/>
      <c r="F47"/>
      <c r="J47"/>
      <c r="K47"/>
      <c r="L47"/>
      <c r="M47"/>
      <c r="O47"/>
    </row>
    <row r="48" spans="1:15" x14ac:dyDescent="0.25">
      <c r="A48"/>
      <c r="B48"/>
      <c r="F48"/>
      <c r="J48"/>
      <c r="K48"/>
      <c r="L48"/>
      <c r="M48"/>
      <c r="O48"/>
    </row>
    <row r="49" spans="1:15" x14ac:dyDescent="0.25">
      <c r="A49"/>
      <c r="B49"/>
      <c r="F49"/>
      <c r="J49"/>
      <c r="K49"/>
      <c r="L49"/>
      <c r="M49"/>
      <c r="O49"/>
    </row>
    <row r="50" spans="1:15" x14ac:dyDescent="0.25">
      <c r="A50"/>
      <c r="B50"/>
      <c r="F50"/>
      <c r="J50"/>
      <c r="K50"/>
      <c r="L50"/>
      <c r="M50"/>
      <c r="O50"/>
    </row>
    <row r="51" spans="1:15" x14ac:dyDescent="0.25">
      <c r="A51"/>
      <c r="B51"/>
      <c r="F51"/>
      <c r="J51"/>
      <c r="K51"/>
      <c r="L51"/>
      <c r="M51"/>
      <c r="O51"/>
    </row>
    <row r="52" spans="1:15" x14ac:dyDescent="0.25">
      <c r="A52"/>
      <c r="B52"/>
      <c r="F52"/>
      <c r="J52"/>
      <c r="K52"/>
      <c r="L52"/>
      <c r="M52"/>
      <c r="O52"/>
    </row>
    <row r="53" spans="1:15" x14ac:dyDescent="0.25">
      <c r="A53"/>
      <c r="B53"/>
      <c r="F53"/>
      <c r="J53"/>
      <c r="K53"/>
      <c r="L53"/>
      <c r="M53"/>
      <c r="O53"/>
    </row>
    <row r="54" spans="1:15" x14ac:dyDescent="0.25">
      <c r="A54"/>
      <c r="B54"/>
      <c r="F54"/>
      <c r="J54"/>
      <c r="K54"/>
      <c r="L54"/>
      <c r="M54"/>
      <c r="O54"/>
    </row>
    <row r="55" spans="1:15" x14ac:dyDescent="0.25">
      <c r="A55"/>
      <c r="B55"/>
      <c r="F55"/>
      <c r="J55"/>
      <c r="K55"/>
      <c r="L55"/>
      <c r="M55"/>
      <c r="O55"/>
    </row>
    <row r="56" spans="1:15" x14ac:dyDescent="0.25">
      <c r="A56"/>
      <c r="B56"/>
      <c r="F56"/>
      <c r="J56"/>
      <c r="K56"/>
      <c r="L56"/>
      <c r="M56"/>
      <c r="O56"/>
    </row>
    <row r="57" spans="1:15" x14ac:dyDescent="0.25">
      <c r="A57"/>
      <c r="B57"/>
      <c r="F57"/>
      <c r="J57"/>
      <c r="K57"/>
      <c r="L57"/>
      <c r="M57"/>
      <c r="O57"/>
    </row>
    <row r="58" spans="1:15" x14ac:dyDescent="0.25">
      <c r="A58"/>
      <c r="B58"/>
      <c r="F58"/>
      <c r="J58"/>
      <c r="K58"/>
      <c r="L58"/>
      <c r="M58"/>
      <c r="O58"/>
    </row>
    <row r="59" spans="1:15" s="1" customFormat="1" x14ac:dyDescent="0.25">
      <c r="F59" s="2"/>
    </row>
    <row r="60" spans="1:15" s="1" customFormat="1" x14ac:dyDescent="0.25">
      <c r="F60" s="2"/>
    </row>
    <row r="61" spans="1:15" s="1" customFormat="1" x14ac:dyDescent="0.25">
      <c r="F61" s="2"/>
    </row>
    <row r="62" spans="1:15" s="1" customFormat="1" x14ac:dyDescent="0.25">
      <c r="D62" s="24"/>
      <c r="F62" s="2"/>
    </row>
    <row r="63" spans="1:15" s="1" customFormat="1" x14ac:dyDescent="0.25">
      <c r="D63" s="24"/>
      <c r="F63" s="2"/>
    </row>
    <row r="64" spans="1:15" s="1" customFormat="1" x14ac:dyDescent="0.25">
      <c r="D64" s="24"/>
      <c r="F64" s="2"/>
    </row>
    <row r="65" spans="4:6" s="1" customFormat="1" x14ac:dyDescent="0.25">
      <c r="D65" s="24"/>
      <c r="F65" s="2"/>
    </row>
    <row r="66" spans="4:6" s="1" customFormat="1" x14ac:dyDescent="0.25">
      <c r="D66" s="24"/>
      <c r="F66" s="2"/>
    </row>
    <row r="67" spans="4:6" s="1" customFormat="1" x14ac:dyDescent="0.25">
      <c r="D67" s="24"/>
      <c r="F67" s="2"/>
    </row>
    <row r="68" spans="4:6" s="1" customFormat="1" x14ac:dyDescent="0.25">
      <c r="D68" s="24"/>
      <c r="F68" s="2"/>
    </row>
    <row r="69" spans="4:6" s="1" customFormat="1" x14ac:dyDescent="0.25">
      <c r="D69" s="27"/>
      <c r="F69" s="2"/>
    </row>
    <row r="70" spans="4:6" s="1" customFormat="1" x14ac:dyDescent="0.25">
      <c r="F70" s="2"/>
    </row>
    <row r="71" spans="4:6" s="1" customFormat="1" x14ac:dyDescent="0.25">
      <c r="D71" s="3"/>
      <c r="F71" s="2"/>
    </row>
    <row r="72" spans="4:6" s="1" customFormat="1" x14ac:dyDescent="0.25">
      <c r="F72" s="2"/>
    </row>
    <row r="73" spans="4:6" s="1" customFormat="1" x14ac:dyDescent="0.25">
      <c r="F73" s="2"/>
    </row>
    <row r="74" spans="4:6" s="1" customFormat="1" x14ac:dyDescent="0.25">
      <c r="F74" s="2"/>
    </row>
    <row r="75" spans="4:6" s="1" customFormat="1" x14ac:dyDescent="0.25">
      <c r="F75" s="2"/>
    </row>
    <row r="76" spans="4:6" s="1" customFormat="1" x14ac:dyDescent="0.25">
      <c r="F76" s="2"/>
    </row>
    <row r="77" spans="4:6" s="1" customFormat="1" x14ac:dyDescent="0.25">
      <c r="F77" s="2"/>
    </row>
    <row r="78" spans="4:6" s="1" customFormat="1" x14ac:dyDescent="0.25">
      <c r="F78" s="2"/>
    </row>
    <row r="79" spans="4:6" s="1" customFormat="1" x14ac:dyDescent="0.25">
      <c r="F79" s="2"/>
    </row>
    <row r="80" spans="4:6" s="1" customFormat="1" x14ac:dyDescent="0.25">
      <c r="F80" s="2"/>
    </row>
    <row r="81" spans="6:6" s="1" customFormat="1" x14ac:dyDescent="0.25">
      <c r="F81" s="2"/>
    </row>
    <row r="82" spans="6:6" s="1" customFormat="1" x14ac:dyDescent="0.25">
      <c r="F82" s="2"/>
    </row>
    <row r="83" spans="6:6" s="1" customFormat="1" x14ac:dyDescent="0.25">
      <c r="F83" s="2"/>
    </row>
    <row r="84" spans="6:6" s="1" customFormat="1" x14ac:dyDescent="0.25">
      <c r="F84" s="2"/>
    </row>
    <row r="85" spans="6:6" s="1" customFormat="1" x14ac:dyDescent="0.25">
      <c r="F85" s="2"/>
    </row>
    <row r="86" spans="6:6" s="1" customFormat="1" x14ac:dyDescent="0.25">
      <c r="F86" s="2"/>
    </row>
    <row r="87" spans="6:6" s="1" customFormat="1" x14ac:dyDescent="0.25">
      <c r="F87" s="2"/>
    </row>
    <row r="88" spans="6:6" s="1" customFormat="1" x14ac:dyDescent="0.25">
      <c r="F88" s="2"/>
    </row>
    <row r="89" spans="6:6" s="1" customFormat="1" x14ac:dyDescent="0.25">
      <c r="F89" s="2"/>
    </row>
    <row r="90" spans="6:6" s="1" customFormat="1" x14ac:dyDescent="0.25">
      <c r="F90" s="2"/>
    </row>
    <row r="91" spans="6:6" s="1" customFormat="1" x14ac:dyDescent="0.25">
      <c r="F91" s="2"/>
    </row>
    <row r="92" spans="6:6" s="1" customFormat="1" x14ac:dyDescent="0.25">
      <c r="F92" s="2"/>
    </row>
    <row r="93" spans="6:6" s="1" customFormat="1" x14ac:dyDescent="0.25">
      <c r="F93" s="2"/>
    </row>
    <row r="94" spans="6:6" s="1" customFormat="1" x14ac:dyDescent="0.25">
      <c r="F94" s="2"/>
    </row>
    <row r="95" spans="6:6" s="1" customFormat="1" x14ac:dyDescent="0.25">
      <c r="F95" s="2"/>
    </row>
    <row r="96" spans="6:6" s="1" customFormat="1" x14ac:dyDescent="0.25">
      <c r="F96" s="2"/>
    </row>
    <row r="97" spans="6:6" s="1" customFormat="1" x14ac:dyDescent="0.25">
      <c r="F97" s="2"/>
    </row>
    <row r="98" spans="6:6" s="1" customFormat="1" x14ac:dyDescent="0.25">
      <c r="F98" s="2"/>
    </row>
    <row r="99" spans="6:6" s="1" customFormat="1" x14ac:dyDescent="0.25">
      <c r="F99" s="2"/>
    </row>
    <row r="100" spans="6:6" s="1" customFormat="1" x14ac:dyDescent="0.25">
      <c r="F100" s="2"/>
    </row>
    <row r="101" spans="6:6" s="1" customFormat="1" x14ac:dyDescent="0.25">
      <c r="F101" s="2"/>
    </row>
    <row r="102" spans="6:6" s="1" customFormat="1" x14ac:dyDescent="0.25">
      <c r="F102" s="2"/>
    </row>
    <row r="103" spans="6:6" s="1" customFormat="1" x14ac:dyDescent="0.25">
      <c r="F103" s="2"/>
    </row>
    <row r="104" spans="6:6" s="1" customFormat="1" x14ac:dyDescent="0.25">
      <c r="F104" s="2"/>
    </row>
    <row r="105" spans="6:6" s="1" customFormat="1" x14ac:dyDescent="0.25">
      <c r="F105" s="2"/>
    </row>
    <row r="106" spans="6:6" s="1" customFormat="1" x14ac:dyDescent="0.25">
      <c r="F106" s="2"/>
    </row>
    <row r="107" spans="6:6" s="1" customFormat="1" x14ac:dyDescent="0.25">
      <c r="F107" s="2"/>
    </row>
    <row r="108" spans="6:6" s="1" customFormat="1" x14ac:dyDescent="0.25">
      <c r="F108" s="2"/>
    </row>
    <row r="109" spans="6:6" s="1" customFormat="1" x14ac:dyDescent="0.25">
      <c r="F109" s="2"/>
    </row>
    <row r="110" spans="6:6" s="1" customFormat="1" x14ac:dyDescent="0.25">
      <c r="F110" s="2"/>
    </row>
    <row r="111" spans="6:6" s="1" customFormat="1" x14ac:dyDescent="0.25">
      <c r="F111" s="2"/>
    </row>
    <row r="112" spans="6:6" s="1" customFormat="1" x14ac:dyDescent="0.25">
      <c r="F112" s="2"/>
    </row>
    <row r="113" spans="6:6" s="1" customFormat="1" x14ac:dyDescent="0.25">
      <c r="F113" s="2"/>
    </row>
    <row r="114" spans="6:6" s="1" customFormat="1" x14ac:dyDescent="0.25">
      <c r="F114" s="2"/>
    </row>
    <row r="115" spans="6:6" s="1" customFormat="1" x14ac:dyDescent="0.25">
      <c r="F115" s="2"/>
    </row>
    <row r="116" spans="6:6" s="1" customFormat="1" x14ac:dyDescent="0.25">
      <c r="F116" s="2"/>
    </row>
    <row r="117" spans="6:6" s="1" customFormat="1" x14ac:dyDescent="0.25">
      <c r="F117" s="2"/>
    </row>
    <row r="118" spans="6:6" s="1" customFormat="1" x14ac:dyDescent="0.25">
      <c r="F118" s="2"/>
    </row>
    <row r="119" spans="6:6" s="1" customFormat="1" x14ac:dyDescent="0.25">
      <c r="F119" s="2"/>
    </row>
    <row r="120" spans="6:6" s="1" customFormat="1" x14ac:dyDescent="0.25">
      <c r="F120" s="2"/>
    </row>
    <row r="121" spans="6:6" s="1" customFormat="1" x14ac:dyDescent="0.25">
      <c r="F121" s="2"/>
    </row>
    <row r="122" spans="6:6" s="1" customFormat="1" x14ac:dyDescent="0.25">
      <c r="F122" s="2"/>
    </row>
    <row r="123" spans="6:6" s="1" customFormat="1" x14ac:dyDescent="0.25">
      <c r="F123" s="2"/>
    </row>
    <row r="124" spans="6:6" s="1" customFormat="1" x14ac:dyDescent="0.25">
      <c r="F124" s="2"/>
    </row>
    <row r="125" spans="6:6" s="1" customFormat="1" x14ac:dyDescent="0.25">
      <c r="F125" s="2"/>
    </row>
    <row r="126" spans="6:6" s="1" customFormat="1" x14ac:dyDescent="0.25">
      <c r="F126" s="2"/>
    </row>
    <row r="127" spans="6:6" s="1" customFormat="1" x14ac:dyDescent="0.25">
      <c r="F127" s="2"/>
    </row>
    <row r="128" spans="6:6" s="1" customFormat="1" x14ac:dyDescent="0.25">
      <c r="F128" s="2"/>
    </row>
    <row r="129" spans="6:6" s="1" customFormat="1" x14ac:dyDescent="0.25">
      <c r="F129" s="2"/>
    </row>
    <row r="130" spans="6:6" s="1" customFormat="1" x14ac:dyDescent="0.25">
      <c r="F130" s="2"/>
    </row>
    <row r="131" spans="6:6" s="1" customFormat="1" x14ac:dyDescent="0.25">
      <c r="F131" s="2"/>
    </row>
    <row r="132" spans="6:6" s="1" customFormat="1" x14ac:dyDescent="0.25">
      <c r="F132" s="2"/>
    </row>
    <row r="133" spans="6:6" s="1" customFormat="1" x14ac:dyDescent="0.25">
      <c r="F133" s="2"/>
    </row>
    <row r="134" spans="6:6" s="1" customFormat="1" x14ac:dyDescent="0.25">
      <c r="F134" s="2"/>
    </row>
    <row r="135" spans="6:6" s="1" customFormat="1" x14ac:dyDescent="0.25">
      <c r="F135" s="2"/>
    </row>
    <row r="136" spans="6:6" s="1" customFormat="1" x14ac:dyDescent="0.25">
      <c r="F136" s="2"/>
    </row>
    <row r="137" spans="6:6" s="1" customFormat="1" x14ac:dyDescent="0.25">
      <c r="F137" s="2"/>
    </row>
    <row r="138" spans="6:6" s="1" customFormat="1" x14ac:dyDescent="0.25">
      <c r="F138" s="2"/>
    </row>
    <row r="139" spans="6:6" s="1" customFormat="1" x14ac:dyDescent="0.25">
      <c r="F139" s="2"/>
    </row>
    <row r="140" spans="6:6" s="1" customFormat="1" x14ac:dyDescent="0.25">
      <c r="F140" s="2"/>
    </row>
    <row r="141" spans="6:6" s="1" customFormat="1" x14ac:dyDescent="0.25">
      <c r="F141" s="2"/>
    </row>
    <row r="142" spans="6:6" s="1" customFormat="1" x14ac:dyDescent="0.25">
      <c r="F142" s="2"/>
    </row>
    <row r="143" spans="6:6" s="1" customFormat="1" x14ac:dyDescent="0.25">
      <c r="F143" s="2"/>
    </row>
    <row r="144" spans="6:6" s="1" customFormat="1" x14ac:dyDescent="0.25">
      <c r="F144" s="2"/>
    </row>
    <row r="145" spans="6:6" s="1" customFormat="1" x14ac:dyDescent="0.25">
      <c r="F145" s="2"/>
    </row>
    <row r="146" spans="6:6" s="1" customFormat="1" x14ac:dyDescent="0.25">
      <c r="F146" s="2"/>
    </row>
    <row r="147" spans="6:6" s="1" customFormat="1" x14ac:dyDescent="0.25">
      <c r="F147" s="2"/>
    </row>
    <row r="148" spans="6:6" s="1" customFormat="1" x14ac:dyDescent="0.25">
      <c r="F148" s="2"/>
    </row>
    <row r="149" spans="6:6" s="1" customFormat="1" x14ac:dyDescent="0.25">
      <c r="F149" s="2"/>
    </row>
    <row r="150" spans="6:6" s="1" customFormat="1" x14ac:dyDescent="0.25">
      <c r="F150" s="2"/>
    </row>
    <row r="151" spans="6:6" s="1" customFormat="1" x14ac:dyDescent="0.25">
      <c r="F151" s="2"/>
    </row>
    <row r="152" spans="6:6" s="1" customFormat="1" x14ac:dyDescent="0.25">
      <c r="F152" s="2"/>
    </row>
    <row r="153" spans="6:6" s="1" customFormat="1" x14ac:dyDescent="0.25">
      <c r="F153" s="2"/>
    </row>
    <row r="154" spans="6:6" s="1" customFormat="1" x14ac:dyDescent="0.25">
      <c r="F154" s="2"/>
    </row>
    <row r="155" spans="6:6" s="1" customFormat="1" x14ac:dyDescent="0.25">
      <c r="F155" s="2"/>
    </row>
    <row r="156" spans="6:6" s="1" customFormat="1" x14ac:dyDescent="0.25">
      <c r="F156" s="2"/>
    </row>
    <row r="157" spans="6:6" s="1" customFormat="1" x14ac:dyDescent="0.25">
      <c r="F157" s="2"/>
    </row>
    <row r="158" spans="6:6" s="1" customFormat="1" x14ac:dyDescent="0.25">
      <c r="F158" s="2"/>
    </row>
    <row r="159" spans="6:6" s="1" customFormat="1" x14ac:dyDescent="0.25">
      <c r="F159" s="2"/>
    </row>
    <row r="160" spans="6:6" s="1" customFormat="1" x14ac:dyDescent="0.25">
      <c r="F160" s="2"/>
    </row>
    <row r="161" spans="6:6" s="1" customFormat="1" x14ac:dyDescent="0.25">
      <c r="F161" s="2"/>
    </row>
    <row r="162" spans="6:6" s="1" customFormat="1" x14ac:dyDescent="0.25">
      <c r="F162" s="2"/>
    </row>
    <row r="163" spans="6:6" s="1" customFormat="1" x14ac:dyDescent="0.25">
      <c r="F163" s="2"/>
    </row>
    <row r="164" spans="6:6" s="1" customFormat="1" x14ac:dyDescent="0.25">
      <c r="F164" s="2"/>
    </row>
    <row r="165" spans="6:6" s="1" customFormat="1" x14ac:dyDescent="0.25">
      <c r="F165" s="2"/>
    </row>
    <row r="166" spans="6:6" s="1" customFormat="1" x14ac:dyDescent="0.25">
      <c r="F166" s="2"/>
    </row>
    <row r="167" spans="6:6" s="1" customFormat="1" x14ac:dyDescent="0.25">
      <c r="F167" s="2"/>
    </row>
    <row r="168" spans="6:6" s="1" customFormat="1" x14ac:dyDescent="0.25">
      <c r="F168" s="2"/>
    </row>
    <row r="169" spans="6:6" s="1" customFormat="1" x14ac:dyDescent="0.25">
      <c r="F169" s="2"/>
    </row>
    <row r="170" spans="6:6" s="1" customFormat="1" x14ac:dyDescent="0.25">
      <c r="F170" s="2"/>
    </row>
    <row r="171" spans="6:6" s="1" customFormat="1" x14ac:dyDescent="0.25">
      <c r="F171" s="2"/>
    </row>
    <row r="172" spans="6:6" s="1" customFormat="1" x14ac:dyDescent="0.25">
      <c r="F172" s="2"/>
    </row>
    <row r="173" spans="6:6" s="1" customFormat="1" x14ac:dyDescent="0.25">
      <c r="F173" s="2"/>
    </row>
    <row r="174" spans="6:6" s="1" customFormat="1" x14ac:dyDescent="0.25">
      <c r="F174" s="2"/>
    </row>
    <row r="175" spans="6:6" s="1" customFormat="1" x14ac:dyDescent="0.25">
      <c r="F175" s="2"/>
    </row>
    <row r="176" spans="6:6" s="1" customFormat="1" x14ac:dyDescent="0.25">
      <c r="F176" s="2"/>
    </row>
    <row r="177" spans="6:6" s="1" customFormat="1" x14ac:dyDescent="0.25">
      <c r="F177" s="2"/>
    </row>
    <row r="178" spans="6:6" s="1" customFormat="1" x14ac:dyDescent="0.25">
      <c r="F178" s="2"/>
    </row>
    <row r="179" spans="6:6" s="1" customFormat="1" x14ac:dyDescent="0.25">
      <c r="F179" s="2"/>
    </row>
    <row r="180" spans="6:6" s="1" customFormat="1" x14ac:dyDescent="0.25">
      <c r="F180" s="2"/>
    </row>
    <row r="181" spans="6:6" s="1" customFormat="1" x14ac:dyDescent="0.25">
      <c r="F181" s="2"/>
    </row>
    <row r="182" spans="6:6" s="1" customFormat="1" x14ac:dyDescent="0.25">
      <c r="F182" s="2"/>
    </row>
    <row r="183" spans="6:6" s="1" customFormat="1" x14ac:dyDescent="0.25">
      <c r="F183" s="2"/>
    </row>
    <row r="184" spans="6:6" s="1" customFormat="1" x14ac:dyDescent="0.25">
      <c r="F184" s="2"/>
    </row>
    <row r="185" spans="6:6" s="1" customFormat="1" x14ac:dyDescent="0.25">
      <c r="F185" s="2"/>
    </row>
    <row r="186" spans="6:6" s="1" customFormat="1" x14ac:dyDescent="0.25">
      <c r="F186" s="2"/>
    </row>
    <row r="187" spans="6:6" s="1" customFormat="1" x14ac:dyDescent="0.25">
      <c r="F187" s="2"/>
    </row>
    <row r="188" spans="6:6" s="1" customFormat="1" x14ac:dyDescent="0.25">
      <c r="F188" s="2"/>
    </row>
    <row r="189" spans="6:6" s="1" customFormat="1" x14ac:dyDescent="0.25">
      <c r="F189" s="2"/>
    </row>
    <row r="190" spans="6:6" s="1" customFormat="1" x14ac:dyDescent="0.25">
      <c r="F190" s="2"/>
    </row>
    <row r="191" spans="6:6" s="1" customFormat="1" x14ac:dyDescent="0.25">
      <c r="F191" s="2"/>
    </row>
    <row r="192" spans="6:6" s="1" customFormat="1" x14ac:dyDescent="0.25">
      <c r="F192" s="2"/>
    </row>
    <row r="193" spans="6:6" s="1" customFormat="1" x14ac:dyDescent="0.25">
      <c r="F193" s="2"/>
    </row>
    <row r="194" spans="6:6" s="1" customFormat="1" x14ac:dyDescent="0.25">
      <c r="F194" s="2"/>
    </row>
    <row r="195" spans="6:6" s="1" customFormat="1" x14ac:dyDescent="0.25">
      <c r="F195" s="2"/>
    </row>
    <row r="196" spans="6:6" s="1" customFormat="1" x14ac:dyDescent="0.25">
      <c r="F196" s="2"/>
    </row>
    <row r="197" spans="6:6" s="1" customFormat="1" x14ac:dyDescent="0.25">
      <c r="F197" s="2"/>
    </row>
    <row r="198" spans="6:6" s="1" customFormat="1" x14ac:dyDescent="0.25">
      <c r="F198" s="2"/>
    </row>
    <row r="199" spans="6:6" s="1" customFormat="1" x14ac:dyDescent="0.25">
      <c r="F199" s="2"/>
    </row>
    <row r="200" spans="6:6" s="1" customFormat="1" x14ac:dyDescent="0.25">
      <c r="F200" s="2"/>
    </row>
    <row r="201" spans="6:6" s="1" customFormat="1" x14ac:dyDescent="0.25">
      <c r="F201" s="2"/>
    </row>
    <row r="202" spans="6:6" s="1" customFormat="1" x14ac:dyDescent="0.25">
      <c r="F202" s="2"/>
    </row>
    <row r="203" spans="6:6" s="1" customFormat="1" x14ac:dyDescent="0.25">
      <c r="F203" s="2"/>
    </row>
    <row r="204" spans="6:6" s="1" customFormat="1" x14ac:dyDescent="0.25">
      <c r="F204" s="2"/>
    </row>
    <row r="205" spans="6:6" s="1" customFormat="1" x14ac:dyDescent="0.25">
      <c r="F205" s="2"/>
    </row>
    <row r="206" spans="6:6" s="1" customFormat="1" x14ac:dyDescent="0.25">
      <c r="F206" s="2"/>
    </row>
    <row r="207" spans="6:6" s="1" customFormat="1" x14ac:dyDescent="0.25">
      <c r="F207" s="2"/>
    </row>
    <row r="208" spans="6:6" s="1" customFormat="1" x14ac:dyDescent="0.25">
      <c r="F208" s="2"/>
    </row>
    <row r="209" spans="6:6" s="1" customFormat="1" x14ac:dyDescent="0.25">
      <c r="F209" s="2"/>
    </row>
    <row r="210" spans="6:6" s="1" customFormat="1" x14ac:dyDescent="0.25">
      <c r="F210" s="2"/>
    </row>
    <row r="211" spans="6:6" s="1" customFormat="1" x14ac:dyDescent="0.25">
      <c r="F211" s="2"/>
    </row>
    <row r="212" spans="6:6" s="1" customFormat="1" x14ac:dyDescent="0.25">
      <c r="F212" s="2"/>
    </row>
    <row r="213" spans="6:6" s="1" customFormat="1" x14ac:dyDescent="0.25">
      <c r="F213" s="2"/>
    </row>
    <row r="214" spans="6:6" s="1" customFormat="1" x14ac:dyDescent="0.25">
      <c r="F214" s="2"/>
    </row>
    <row r="215" spans="6:6" s="1" customFormat="1" x14ac:dyDescent="0.25">
      <c r="F215" s="2"/>
    </row>
    <row r="216" spans="6:6" s="1" customFormat="1" x14ac:dyDescent="0.25">
      <c r="F216" s="2"/>
    </row>
    <row r="217" spans="6:6" s="1" customFormat="1" x14ac:dyDescent="0.25">
      <c r="F217" s="2"/>
    </row>
    <row r="218" spans="6:6" s="1" customFormat="1" x14ac:dyDescent="0.25">
      <c r="F218" s="2"/>
    </row>
    <row r="219" spans="6:6" s="1" customFormat="1" x14ac:dyDescent="0.25">
      <c r="F219" s="2"/>
    </row>
    <row r="220" spans="6:6" s="1" customFormat="1" x14ac:dyDescent="0.25">
      <c r="F220" s="2"/>
    </row>
    <row r="221" spans="6:6" s="1" customFormat="1" x14ac:dyDescent="0.25">
      <c r="F221" s="2"/>
    </row>
    <row r="222" spans="6:6" s="1" customFormat="1" x14ac:dyDescent="0.25">
      <c r="F222" s="2"/>
    </row>
    <row r="223" spans="6:6" s="1" customFormat="1" x14ac:dyDescent="0.25">
      <c r="F223" s="2"/>
    </row>
    <row r="224" spans="6:6" s="1" customFormat="1" x14ac:dyDescent="0.25">
      <c r="F224" s="2"/>
    </row>
    <row r="225" spans="6:6" s="1" customFormat="1" x14ac:dyDescent="0.25">
      <c r="F225" s="2"/>
    </row>
    <row r="226" spans="6:6" s="1" customFormat="1" x14ac:dyDescent="0.25">
      <c r="F226" s="2"/>
    </row>
    <row r="227" spans="6:6" s="1" customFormat="1" x14ac:dyDescent="0.25">
      <c r="F227" s="2"/>
    </row>
    <row r="228" spans="6:6" s="1" customFormat="1" x14ac:dyDescent="0.25">
      <c r="F228" s="2"/>
    </row>
    <row r="229" spans="6:6" s="1" customFormat="1" x14ac:dyDescent="0.25">
      <c r="F229" s="2"/>
    </row>
    <row r="230" spans="6:6" s="1" customFormat="1" x14ac:dyDescent="0.25">
      <c r="F230" s="2"/>
    </row>
    <row r="231" spans="6:6" s="1" customFormat="1" x14ac:dyDescent="0.25">
      <c r="F231" s="2"/>
    </row>
    <row r="232" spans="6:6" s="1" customFormat="1" x14ac:dyDescent="0.25">
      <c r="F232" s="2"/>
    </row>
    <row r="233" spans="6:6" s="1" customFormat="1" x14ac:dyDescent="0.25">
      <c r="F233" s="2"/>
    </row>
    <row r="234" spans="6:6" s="1" customFormat="1" x14ac:dyDescent="0.25">
      <c r="F234" s="2"/>
    </row>
    <row r="235" spans="6:6" s="1" customFormat="1" x14ac:dyDescent="0.25">
      <c r="F235" s="2"/>
    </row>
    <row r="236" spans="6:6" s="1" customFormat="1" x14ac:dyDescent="0.25">
      <c r="F236" s="2"/>
    </row>
    <row r="237" spans="6:6" s="1" customFormat="1" x14ac:dyDescent="0.25">
      <c r="F237" s="2"/>
    </row>
    <row r="238" spans="6:6" s="1" customFormat="1" x14ac:dyDescent="0.25">
      <c r="F238" s="2"/>
    </row>
    <row r="239" spans="6:6" s="1" customFormat="1" x14ac:dyDescent="0.25">
      <c r="F239" s="2"/>
    </row>
    <row r="240" spans="6:6" s="1" customFormat="1" x14ac:dyDescent="0.25">
      <c r="F240" s="2"/>
    </row>
    <row r="241" spans="6:6" s="1" customFormat="1" x14ac:dyDescent="0.25">
      <c r="F241" s="2"/>
    </row>
    <row r="242" spans="6:6" s="1" customFormat="1" x14ac:dyDescent="0.25">
      <c r="F242" s="2"/>
    </row>
    <row r="243" spans="6:6" s="1" customFormat="1" x14ac:dyDescent="0.25">
      <c r="F243" s="2"/>
    </row>
    <row r="244" spans="6:6" s="1" customFormat="1" x14ac:dyDescent="0.25">
      <c r="F244" s="2"/>
    </row>
    <row r="245" spans="6:6" s="1" customFormat="1" x14ac:dyDescent="0.25">
      <c r="F245" s="2"/>
    </row>
    <row r="246" spans="6:6" s="1" customFormat="1" x14ac:dyDescent="0.25">
      <c r="F246" s="2"/>
    </row>
    <row r="247" spans="6:6" s="1" customFormat="1" x14ac:dyDescent="0.25">
      <c r="F247" s="2"/>
    </row>
    <row r="248" spans="6:6" s="1" customFormat="1" x14ac:dyDescent="0.25">
      <c r="F248" s="2"/>
    </row>
    <row r="249" spans="6:6" s="1" customFormat="1" x14ac:dyDescent="0.25">
      <c r="F249" s="2"/>
    </row>
    <row r="250" spans="6:6" s="1" customFormat="1" x14ac:dyDescent="0.25">
      <c r="F250" s="2"/>
    </row>
    <row r="251" spans="6:6" s="1" customFormat="1" x14ac:dyDescent="0.25">
      <c r="F251" s="2"/>
    </row>
    <row r="252" spans="6:6" s="1" customFormat="1" x14ac:dyDescent="0.25">
      <c r="F252" s="2"/>
    </row>
    <row r="253" spans="6:6" s="1" customFormat="1" x14ac:dyDescent="0.25">
      <c r="F253" s="2"/>
    </row>
    <row r="254" spans="6:6" s="1" customFormat="1" x14ac:dyDescent="0.25">
      <c r="F254" s="2"/>
    </row>
    <row r="255" spans="6:6" s="1" customFormat="1" x14ac:dyDescent="0.25">
      <c r="F255" s="2"/>
    </row>
    <row r="256" spans="6:6" s="1" customFormat="1" x14ac:dyDescent="0.25">
      <c r="F256" s="2"/>
    </row>
    <row r="257" spans="6:15" s="1" customFormat="1" x14ac:dyDescent="0.25">
      <c r="F257" s="2"/>
    </row>
    <row r="258" spans="6:15" s="1" customFormat="1" x14ac:dyDescent="0.25">
      <c r="F258" s="2"/>
    </row>
    <row r="259" spans="6:15" s="1" customFormat="1" x14ac:dyDescent="0.25">
      <c r="F259" s="2"/>
    </row>
    <row r="260" spans="6:15" s="1" customFormat="1" x14ac:dyDescent="0.25">
      <c r="F260" s="2"/>
    </row>
    <row r="261" spans="6:15" s="1" customFormat="1" x14ac:dyDescent="0.25">
      <c r="F261" s="2"/>
    </row>
    <row r="262" spans="6:15" s="1" customFormat="1" x14ac:dyDescent="0.25">
      <c r="F262" s="2"/>
    </row>
    <row r="263" spans="6:15" s="1" customFormat="1" x14ac:dyDescent="0.25">
      <c r="F263" s="2"/>
    </row>
    <row r="264" spans="6:15" s="1" customFormat="1" x14ac:dyDescent="0.25">
      <c r="F264" s="2"/>
      <c r="O264" s="16"/>
    </row>
    <row r="265" spans="6:15" s="1" customFormat="1" x14ac:dyDescent="0.25">
      <c r="F265" s="2"/>
      <c r="O265" s="16"/>
    </row>
    <row r="266" spans="6:15" s="1" customFormat="1" x14ac:dyDescent="0.25">
      <c r="F266" s="2"/>
      <c r="O266" s="16"/>
    </row>
    <row r="267" spans="6:15" s="1" customFormat="1" x14ac:dyDescent="0.25">
      <c r="F267" s="2"/>
      <c r="O267" s="16"/>
    </row>
    <row r="268" spans="6:15" s="1" customFormat="1" x14ac:dyDescent="0.25">
      <c r="F268" s="2"/>
      <c r="O268" s="16"/>
    </row>
    <row r="269" spans="6:15" s="1" customFormat="1" x14ac:dyDescent="0.25">
      <c r="F269" s="2"/>
      <c r="O269" s="16"/>
    </row>
    <row r="270" spans="6:15" s="1" customFormat="1" x14ac:dyDescent="0.25">
      <c r="F270" s="2"/>
      <c r="O270" s="16"/>
    </row>
    <row r="271" spans="6:15" s="1" customFormat="1" x14ac:dyDescent="0.25">
      <c r="F271" s="2"/>
      <c r="O271" s="16"/>
    </row>
    <row r="272" spans="6:15" s="1" customFormat="1" x14ac:dyDescent="0.25">
      <c r="F272" s="2"/>
      <c r="O272" s="16"/>
    </row>
    <row r="273" spans="6:15" s="1" customFormat="1" x14ac:dyDescent="0.25">
      <c r="F273" s="2"/>
      <c r="O273" s="16"/>
    </row>
    <row r="274" spans="6:15" s="1" customFormat="1" x14ac:dyDescent="0.25">
      <c r="F274" s="2"/>
      <c r="O274" s="16"/>
    </row>
    <row r="275" spans="6:15" s="1" customFormat="1" x14ac:dyDescent="0.25">
      <c r="F275" s="2"/>
      <c r="O275" s="16"/>
    </row>
    <row r="276" spans="6:15" s="1" customFormat="1" x14ac:dyDescent="0.25">
      <c r="F276" s="2"/>
      <c r="O276" s="16"/>
    </row>
    <row r="277" spans="6:15" s="1" customFormat="1" x14ac:dyDescent="0.25">
      <c r="F277" s="2"/>
      <c r="O277" s="16"/>
    </row>
    <row r="278" spans="6:15" s="1" customFormat="1" x14ac:dyDescent="0.25">
      <c r="F278" s="2"/>
      <c r="O278" s="16"/>
    </row>
    <row r="279" spans="6:15" s="1" customFormat="1" x14ac:dyDescent="0.25">
      <c r="F279" s="2"/>
      <c r="O279" s="16"/>
    </row>
    <row r="280" spans="6:15" s="1" customFormat="1" x14ac:dyDescent="0.25">
      <c r="F280" s="2"/>
      <c r="O280" s="16"/>
    </row>
    <row r="281" spans="6:15" s="1" customFormat="1" x14ac:dyDescent="0.25">
      <c r="F281" s="2"/>
      <c r="O281" s="16"/>
    </row>
    <row r="282" spans="6:15" s="1" customFormat="1" x14ac:dyDescent="0.25">
      <c r="F282" s="2"/>
      <c r="O282" s="16"/>
    </row>
    <row r="283" spans="6:15" s="1" customFormat="1" x14ac:dyDescent="0.25">
      <c r="F283" s="2"/>
      <c r="O283" s="16"/>
    </row>
    <row r="284" spans="6:15" s="1" customFormat="1" x14ac:dyDescent="0.25">
      <c r="F284" s="2"/>
      <c r="O284" s="16"/>
    </row>
    <row r="285" spans="6:15" s="1" customFormat="1" x14ac:dyDescent="0.25">
      <c r="F285" s="2"/>
      <c r="O285" s="16"/>
    </row>
    <row r="286" spans="6:15" s="1" customFormat="1" x14ac:dyDescent="0.25">
      <c r="F286" s="2"/>
      <c r="O286" s="16"/>
    </row>
    <row r="287" spans="6:15" s="1" customFormat="1" x14ac:dyDescent="0.25">
      <c r="F287" s="2"/>
      <c r="O287" s="16"/>
    </row>
    <row r="288" spans="6:15" s="1" customFormat="1" x14ac:dyDescent="0.25">
      <c r="F288" s="2"/>
      <c r="O288" s="16"/>
    </row>
    <row r="289" spans="6:15" s="1" customFormat="1" x14ac:dyDescent="0.25">
      <c r="F289" s="2"/>
      <c r="O289" s="16"/>
    </row>
    <row r="290" spans="6:15" s="1" customFormat="1" x14ac:dyDescent="0.25">
      <c r="F290" s="2"/>
      <c r="O290" s="16"/>
    </row>
    <row r="291" spans="6:15" s="1" customFormat="1" x14ac:dyDescent="0.25">
      <c r="F291" s="2"/>
      <c r="O291" s="16"/>
    </row>
    <row r="292" spans="6:15" s="1" customFormat="1" x14ac:dyDescent="0.25">
      <c r="F292" s="2"/>
      <c r="O292" s="16"/>
    </row>
    <row r="293" spans="6:15" s="1" customFormat="1" x14ac:dyDescent="0.25">
      <c r="F293" s="2"/>
      <c r="O293" s="16"/>
    </row>
    <row r="294" spans="6:15" s="1" customFormat="1" x14ac:dyDescent="0.25">
      <c r="F294" s="2"/>
      <c r="O294" s="16"/>
    </row>
    <row r="295" spans="6:15" s="1" customFormat="1" x14ac:dyDescent="0.25">
      <c r="F295" s="2"/>
      <c r="O295" s="16"/>
    </row>
    <row r="296" spans="6:15" s="1" customFormat="1" x14ac:dyDescent="0.25">
      <c r="F296" s="2"/>
      <c r="O296" s="16"/>
    </row>
    <row r="297" spans="6:15" s="1" customFormat="1" x14ac:dyDescent="0.25">
      <c r="F297" s="2"/>
      <c r="O297" s="16"/>
    </row>
    <row r="298" spans="6:15" s="1" customFormat="1" x14ac:dyDescent="0.25">
      <c r="F298" s="2"/>
      <c r="O298" s="16"/>
    </row>
    <row r="299" spans="6:15" s="1" customFormat="1" x14ac:dyDescent="0.25">
      <c r="F299" s="2"/>
      <c r="O299" s="16"/>
    </row>
    <row r="300" spans="6:15" s="1" customFormat="1" x14ac:dyDescent="0.25">
      <c r="F300" s="2"/>
      <c r="O300" s="16"/>
    </row>
    <row r="301" spans="6:15" s="1" customFormat="1" x14ac:dyDescent="0.25">
      <c r="F301" s="2"/>
      <c r="O301" s="16"/>
    </row>
    <row r="302" spans="6:15" s="1" customFormat="1" x14ac:dyDescent="0.25">
      <c r="F302" s="2"/>
      <c r="O302" s="16"/>
    </row>
    <row r="303" spans="6:15" s="1" customFormat="1" x14ac:dyDescent="0.25">
      <c r="F303" s="2"/>
      <c r="O303" s="16"/>
    </row>
    <row r="304" spans="6:15" s="1" customFormat="1" x14ac:dyDescent="0.25">
      <c r="F304" s="2"/>
      <c r="O304" s="16"/>
    </row>
    <row r="305" spans="6:15" s="1" customFormat="1" x14ac:dyDescent="0.25">
      <c r="F305" s="2"/>
      <c r="O305" s="16"/>
    </row>
    <row r="306" spans="6:15" s="1" customFormat="1" x14ac:dyDescent="0.25">
      <c r="F306" s="2"/>
      <c r="O306" s="16"/>
    </row>
    <row r="307" spans="6:15" s="1" customFormat="1" x14ac:dyDescent="0.25">
      <c r="F307" s="2"/>
      <c r="O307" s="16"/>
    </row>
    <row r="308" spans="6:15" s="1" customFormat="1" x14ac:dyDescent="0.25">
      <c r="F308" s="2"/>
      <c r="O308" s="16"/>
    </row>
    <row r="309" spans="6:15" s="1" customFormat="1" x14ac:dyDescent="0.25">
      <c r="F309" s="2"/>
      <c r="O309" s="16"/>
    </row>
    <row r="310" spans="6:15" s="1" customFormat="1" x14ac:dyDescent="0.25">
      <c r="F310" s="2"/>
      <c r="O310" s="16"/>
    </row>
    <row r="311" spans="6:15" s="1" customFormat="1" x14ac:dyDescent="0.25">
      <c r="F311" s="2"/>
      <c r="O311" s="16"/>
    </row>
    <row r="312" spans="6:15" s="1" customFormat="1" x14ac:dyDescent="0.25">
      <c r="F312" s="2"/>
      <c r="O312" s="16"/>
    </row>
    <row r="313" spans="6:15" s="1" customFormat="1" x14ac:dyDescent="0.25">
      <c r="F313" s="2"/>
      <c r="O313" s="16"/>
    </row>
    <row r="314" spans="6:15" s="1" customFormat="1" x14ac:dyDescent="0.25">
      <c r="F314" s="2"/>
      <c r="O314" s="16"/>
    </row>
    <row r="315" spans="6:15" s="1" customFormat="1" x14ac:dyDescent="0.25">
      <c r="F315" s="2"/>
      <c r="O315" s="16"/>
    </row>
    <row r="316" spans="6:15" s="1" customFormat="1" x14ac:dyDescent="0.25">
      <c r="F316" s="2"/>
      <c r="O316" s="16"/>
    </row>
    <row r="317" spans="6:15" s="1" customFormat="1" x14ac:dyDescent="0.25">
      <c r="F317" s="2"/>
      <c r="O317" s="16"/>
    </row>
    <row r="318" spans="6:15" s="1" customFormat="1" x14ac:dyDescent="0.25">
      <c r="F318" s="2"/>
      <c r="O318" s="16"/>
    </row>
    <row r="319" spans="6:15" s="1" customFormat="1" x14ac:dyDescent="0.25">
      <c r="F319" s="2"/>
      <c r="O319" s="16"/>
    </row>
    <row r="320" spans="6:15" s="1" customFormat="1" x14ac:dyDescent="0.25">
      <c r="F320" s="2"/>
      <c r="O320" s="16"/>
    </row>
    <row r="321" spans="6:15" s="1" customFormat="1" x14ac:dyDescent="0.25">
      <c r="F321" s="2"/>
      <c r="O321" s="16"/>
    </row>
    <row r="322" spans="6:15" s="1" customFormat="1" x14ac:dyDescent="0.25">
      <c r="F322" s="2"/>
      <c r="O322" s="16"/>
    </row>
    <row r="323" spans="6:15" s="1" customFormat="1" x14ac:dyDescent="0.25">
      <c r="F323" s="2"/>
      <c r="O323" s="16"/>
    </row>
    <row r="324" spans="6:15" s="1" customFormat="1" x14ac:dyDescent="0.25">
      <c r="F324" s="2"/>
      <c r="O324" s="16"/>
    </row>
    <row r="325" spans="6:15" s="1" customFormat="1" x14ac:dyDescent="0.25">
      <c r="F325" s="2"/>
      <c r="O325" s="16"/>
    </row>
    <row r="326" spans="6:15" s="1" customFormat="1" x14ac:dyDescent="0.25">
      <c r="F326" s="2"/>
      <c r="O326" s="16"/>
    </row>
    <row r="327" spans="6:15" s="1" customFormat="1" x14ac:dyDescent="0.25">
      <c r="F327" s="2"/>
      <c r="O327" s="16"/>
    </row>
    <row r="328" spans="6:15" s="1" customFormat="1" x14ac:dyDescent="0.25">
      <c r="F328" s="2"/>
      <c r="O328" s="16"/>
    </row>
    <row r="329" spans="6:15" s="1" customFormat="1" x14ac:dyDescent="0.25">
      <c r="F329" s="2"/>
      <c r="O329" s="16"/>
    </row>
    <row r="330" spans="6:15" s="1" customFormat="1" x14ac:dyDescent="0.25">
      <c r="F330" s="2"/>
      <c r="O330" s="16"/>
    </row>
    <row r="331" spans="6:15" s="1" customFormat="1" x14ac:dyDescent="0.25">
      <c r="F331" s="2"/>
      <c r="O331" s="16"/>
    </row>
    <row r="332" spans="6:15" s="1" customFormat="1" x14ac:dyDescent="0.25">
      <c r="F332" s="2"/>
      <c r="O332" s="16"/>
    </row>
    <row r="333" spans="6:15" s="1" customFormat="1" x14ac:dyDescent="0.25">
      <c r="F333" s="2"/>
      <c r="O333" s="16"/>
    </row>
    <row r="334" spans="6:15" s="1" customFormat="1" x14ac:dyDescent="0.25">
      <c r="F334" s="2"/>
      <c r="O334" s="16"/>
    </row>
    <row r="335" spans="6:15" s="1" customFormat="1" x14ac:dyDescent="0.25">
      <c r="F335" s="2"/>
      <c r="O335" s="16"/>
    </row>
    <row r="336" spans="6:15" s="1" customFormat="1" x14ac:dyDescent="0.25">
      <c r="F336" s="2"/>
      <c r="O336" s="16"/>
    </row>
    <row r="337" spans="6:15" s="1" customFormat="1" x14ac:dyDescent="0.25">
      <c r="F337" s="2"/>
      <c r="O337" s="16"/>
    </row>
    <row r="338" spans="6:15" s="1" customFormat="1" x14ac:dyDescent="0.25">
      <c r="F338" s="2"/>
      <c r="O338" s="16"/>
    </row>
    <row r="339" spans="6:15" s="1" customFormat="1" x14ac:dyDescent="0.25">
      <c r="F339" s="2"/>
      <c r="O339" s="16"/>
    </row>
    <row r="340" spans="6:15" s="1" customFormat="1" x14ac:dyDescent="0.25">
      <c r="F340" s="2"/>
      <c r="O340" s="16"/>
    </row>
    <row r="341" spans="6:15" s="1" customFormat="1" x14ac:dyDescent="0.25">
      <c r="F341" s="2"/>
      <c r="O341" s="16"/>
    </row>
    <row r="342" spans="6:15" s="1" customFormat="1" x14ac:dyDescent="0.25">
      <c r="F342" s="2"/>
      <c r="O342" s="16"/>
    </row>
    <row r="343" spans="6:15" s="1" customFormat="1" x14ac:dyDescent="0.25">
      <c r="F343" s="2"/>
      <c r="O343" s="16"/>
    </row>
    <row r="344" spans="6:15" s="1" customFormat="1" x14ac:dyDescent="0.25">
      <c r="F344" s="2"/>
      <c r="O344" s="16"/>
    </row>
    <row r="345" spans="6:15" s="1" customFormat="1" x14ac:dyDescent="0.25">
      <c r="F345" s="2"/>
      <c r="O345" s="16"/>
    </row>
    <row r="346" spans="6:15" s="1" customFormat="1" x14ac:dyDescent="0.25">
      <c r="F346" s="2"/>
      <c r="O346" s="16"/>
    </row>
    <row r="347" spans="6:15" s="1" customFormat="1" x14ac:dyDescent="0.25">
      <c r="F347" s="2"/>
      <c r="O347" s="16"/>
    </row>
    <row r="348" spans="6:15" s="1" customFormat="1" x14ac:dyDescent="0.25">
      <c r="F348" s="2"/>
      <c r="O348" s="16"/>
    </row>
    <row r="349" spans="6:15" s="1" customFormat="1" x14ac:dyDescent="0.25">
      <c r="F349" s="2"/>
      <c r="O349" s="16"/>
    </row>
    <row r="350" spans="6:15" s="1" customFormat="1" x14ac:dyDescent="0.25">
      <c r="F350" s="2"/>
      <c r="O350" s="16"/>
    </row>
    <row r="351" spans="6:15" s="1" customFormat="1" x14ac:dyDescent="0.25">
      <c r="F351" s="2"/>
      <c r="O351" s="16"/>
    </row>
    <row r="352" spans="6:15" s="1" customFormat="1" x14ac:dyDescent="0.25">
      <c r="F352" s="2"/>
      <c r="O352" s="16"/>
    </row>
    <row r="353" spans="6:15" s="1" customFormat="1" x14ac:dyDescent="0.25">
      <c r="F353" s="2"/>
      <c r="O353" s="16"/>
    </row>
    <row r="354" spans="6:15" s="1" customFormat="1" x14ac:dyDescent="0.25">
      <c r="F354" s="2"/>
      <c r="O354" s="16"/>
    </row>
    <row r="355" spans="6:15" s="1" customFormat="1" x14ac:dyDescent="0.25">
      <c r="F355" s="2"/>
      <c r="O355" s="16"/>
    </row>
    <row r="356" spans="6:15" s="1" customFormat="1" x14ac:dyDescent="0.25">
      <c r="F356" s="2"/>
      <c r="O356" s="16"/>
    </row>
    <row r="357" spans="6:15" s="1" customFormat="1" x14ac:dyDescent="0.25">
      <c r="F357" s="2"/>
      <c r="O357" s="16"/>
    </row>
    <row r="358" spans="6:15" s="1" customFormat="1" x14ac:dyDescent="0.25">
      <c r="F358" s="2"/>
      <c r="O358" s="16"/>
    </row>
    <row r="359" spans="6:15" s="1" customFormat="1" x14ac:dyDescent="0.25">
      <c r="F359" s="2"/>
      <c r="O359" s="16"/>
    </row>
    <row r="360" spans="6:15" s="1" customFormat="1" x14ac:dyDescent="0.25">
      <c r="F360" s="2"/>
      <c r="O360" s="16"/>
    </row>
    <row r="361" spans="6:15" s="1" customFormat="1" x14ac:dyDescent="0.25">
      <c r="F361" s="2"/>
      <c r="O361" s="16"/>
    </row>
    <row r="362" spans="6:15" s="1" customFormat="1" x14ac:dyDescent="0.25">
      <c r="F362" s="2"/>
      <c r="O362" s="16"/>
    </row>
    <row r="363" spans="6:15" s="1" customFormat="1" x14ac:dyDescent="0.25">
      <c r="F363" s="2"/>
      <c r="O363" s="16"/>
    </row>
    <row r="364" spans="6:15" s="1" customFormat="1" x14ac:dyDescent="0.25">
      <c r="F364" s="2"/>
      <c r="O364" s="16"/>
    </row>
    <row r="365" spans="6:15" s="1" customFormat="1" x14ac:dyDescent="0.25">
      <c r="F365" s="2"/>
      <c r="O365" s="16"/>
    </row>
    <row r="366" spans="6:15" s="1" customFormat="1" x14ac:dyDescent="0.25">
      <c r="F366" s="2"/>
      <c r="O366" s="16"/>
    </row>
    <row r="367" spans="6:15" s="1" customFormat="1" x14ac:dyDescent="0.25">
      <c r="F367" s="2"/>
      <c r="O367" s="16"/>
    </row>
    <row r="368" spans="6:15" s="1" customFormat="1" x14ac:dyDescent="0.25">
      <c r="F368" s="2"/>
      <c r="O368" s="16"/>
    </row>
    <row r="369" spans="6:15" s="1" customFormat="1" x14ac:dyDescent="0.25">
      <c r="F369" s="2"/>
      <c r="O369" s="16"/>
    </row>
    <row r="370" spans="6:15" s="1" customFormat="1" x14ac:dyDescent="0.25">
      <c r="F370" s="2"/>
      <c r="O370" s="16"/>
    </row>
    <row r="371" spans="6:15" s="1" customFormat="1" x14ac:dyDescent="0.25">
      <c r="F371" s="2"/>
      <c r="O371" s="16"/>
    </row>
    <row r="372" spans="6:15" s="1" customFormat="1" x14ac:dyDescent="0.25">
      <c r="F372" s="2"/>
      <c r="O372" s="16"/>
    </row>
    <row r="373" spans="6:15" s="1" customFormat="1" x14ac:dyDescent="0.25">
      <c r="F373" s="2"/>
      <c r="O373" s="16"/>
    </row>
    <row r="374" spans="6:15" s="1" customFormat="1" x14ac:dyDescent="0.25">
      <c r="F374" s="2"/>
      <c r="O374" s="16"/>
    </row>
    <row r="375" spans="6:15" s="1" customFormat="1" x14ac:dyDescent="0.25">
      <c r="F375" s="2"/>
      <c r="O375" s="16"/>
    </row>
    <row r="376" spans="6:15" s="1" customFormat="1" x14ac:dyDescent="0.25">
      <c r="F376" s="2"/>
      <c r="O376" s="16"/>
    </row>
    <row r="377" spans="6:15" s="1" customFormat="1" x14ac:dyDescent="0.25">
      <c r="F377" s="2"/>
      <c r="O377" s="16"/>
    </row>
    <row r="378" spans="6:15" s="1" customFormat="1" x14ac:dyDescent="0.25">
      <c r="F378" s="2"/>
      <c r="O378" s="16"/>
    </row>
    <row r="379" spans="6:15" s="1" customFormat="1" x14ac:dyDescent="0.25">
      <c r="F379" s="2"/>
      <c r="O379" s="16"/>
    </row>
    <row r="380" spans="6:15" s="1" customFormat="1" x14ac:dyDescent="0.25">
      <c r="F380" s="2"/>
      <c r="O380" s="16"/>
    </row>
    <row r="381" spans="6:15" s="1" customFormat="1" x14ac:dyDescent="0.25">
      <c r="F381" s="2"/>
      <c r="O381" s="16"/>
    </row>
    <row r="382" spans="6:15" s="1" customFormat="1" x14ac:dyDescent="0.25">
      <c r="F382" s="2"/>
      <c r="O382" s="16"/>
    </row>
    <row r="383" spans="6:15" s="1" customFormat="1" x14ac:dyDescent="0.25">
      <c r="F383" s="2"/>
      <c r="O383" s="16"/>
    </row>
    <row r="384" spans="6:15" s="1" customFormat="1" x14ac:dyDescent="0.25">
      <c r="F384" s="2"/>
      <c r="O384" s="16"/>
    </row>
    <row r="385" spans="6:15" s="1" customFormat="1" x14ac:dyDescent="0.25">
      <c r="F385" s="2"/>
      <c r="O385" s="16"/>
    </row>
    <row r="386" spans="6:15" s="1" customFormat="1" x14ac:dyDescent="0.25">
      <c r="F386" s="2"/>
      <c r="O386" s="16"/>
    </row>
    <row r="387" spans="6:15" s="1" customFormat="1" x14ac:dyDescent="0.25">
      <c r="F387" s="2"/>
      <c r="O387" s="16"/>
    </row>
    <row r="388" spans="6:15" s="1" customFormat="1" x14ac:dyDescent="0.25">
      <c r="F388" s="2"/>
      <c r="O388" s="16"/>
    </row>
    <row r="389" spans="6:15" s="1" customFormat="1" x14ac:dyDescent="0.25">
      <c r="F389" s="2"/>
      <c r="O389" s="16"/>
    </row>
    <row r="390" spans="6:15" s="1" customFormat="1" x14ac:dyDescent="0.25">
      <c r="F390" s="2"/>
      <c r="O390" s="16"/>
    </row>
    <row r="391" spans="6:15" s="1" customFormat="1" x14ac:dyDescent="0.25">
      <c r="F391" s="2"/>
      <c r="O391" s="16"/>
    </row>
    <row r="392" spans="6:15" s="1" customFormat="1" x14ac:dyDescent="0.25">
      <c r="F392" s="2"/>
      <c r="O392" s="16"/>
    </row>
    <row r="393" spans="6:15" s="1" customFormat="1" x14ac:dyDescent="0.25">
      <c r="F393" s="2"/>
      <c r="O393" s="16"/>
    </row>
    <row r="394" spans="6:15" s="1" customFormat="1" x14ac:dyDescent="0.25">
      <c r="F394" s="2"/>
      <c r="O394" s="16"/>
    </row>
    <row r="395" spans="6:15" s="1" customFormat="1" x14ac:dyDescent="0.25">
      <c r="F395" s="2"/>
      <c r="O395" s="16"/>
    </row>
    <row r="396" spans="6:15" s="1" customFormat="1" x14ac:dyDescent="0.25">
      <c r="F396" s="2"/>
      <c r="O396" s="16"/>
    </row>
    <row r="397" spans="6:15" s="1" customFormat="1" x14ac:dyDescent="0.25">
      <c r="F397" s="2"/>
      <c r="O397" s="16"/>
    </row>
    <row r="398" spans="6:15" s="1" customFormat="1" x14ac:dyDescent="0.25">
      <c r="F398" s="2"/>
      <c r="O398" s="16"/>
    </row>
    <row r="399" spans="6:15" s="1" customFormat="1" x14ac:dyDescent="0.25">
      <c r="F399" s="2"/>
      <c r="O399" s="16"/>
    </row>
    <row r="400" spans="6:15" s="1" customFormat="1" x14ac:dyDescent="0.25">
      <c r="F400" s="2"/>
      <c r="O400" s="16"/>
    </row>
    <row r="401" spans="6:15" s="1" customFormat="1" x14ac:dyDescent="0.25">
      <c r="F401" s="2"/>
      <c r="O401" s="16"/>
    </row>
    <row r="402" spans="6:15" s="1" customFormat="1" x14ac:dyDescent="0.25">
      <c r="F402" s="2"/>
      <c r="O402" s="16"/>
    </row>
    <row r="403" spans="6:15" s="1" customFormat="1" x14ac:dyDescent="0.25">
      <c r="F403" s="2"/>
      <c r="O403" s="16"/>
    </row>
    <row r="404" spans="6:15" s="1" customFormat="1" x14ac:dyDescent="0.25">
      <c r="F404" s="2"/>
      <c r="O404" s="16"/>
    </row>
    <row r="405" spans="6:15" s="1" customFormat="1" x14ac:dyDescent="0.25">
      <c r="F405" s="2"/>
      <c r="O405" s="16"/>
    </row>
    <row r="406" spans="6:15" s="1" customFormat="1" x14ac:dyDescent="0.25">
      <c r="F406" s="2"/>
      <c r="O406" s="16"/>
    </row>
    <row r="407" spans="6:15" s="1" customFormat="1" x14ac:dyDescent="0.25">
      <c r="F407" s="2"/>
      <c r="O407" s="16"/>
    </row>
    <row r="408" spans="6:15" s="1" customFormat="1" x14ac:dyDescent="0.25">
      <c r="F408" s="2"/>
      <c r="O408" s="16"/>
    </row>
    <row r="409" spans="6:15" s="1" customFormat="1" x14ac:dyDescent="0.25">
      <c r="F409" s="2"/>
      <c r="O409" s="16"/>
    </row>
    <row r="410" spans="6:15" s="1" customFormat="1" x14ac:dyDescent="0.25">
      <c r="F410" s="2"/>
      <c r="O410" s="16"/>
    </row>
    <row r="411" spans="6:15" s="1" customFormat="1" x14ac:dyDescent="0.25">
      <c r="F411" s="2"/>
      <c r="O411" s="16"/>
    </row>
    <row r="412" spans="6:15" s="1" customFormat="1" x14ac:dyDescent="0.25">
      <c r="F412" s="2"/>
      <c r="O412" s="16"/>
    </row>
    <row r="413" spans="6:15" s="1" customFormat="1" x14ac:dyDescent="0.25">
      <c r="F413" s="2"/>
      <c r="O413" s="16"/>
    </row>
    <row r="414" spans="6:15" s="1" customFormat="1" x14ac:dyDescent="0.25">
      <c r="F414" s="2"/>
      <c r="O414" s="16"/>
    </row>
    <row r="415" spans="6:15" s="1" customFormat="1" x14ac:dyDescent="0.25">
      <c r="F415" s="2"/>
      <c r="O415" s="16"/>
    </row>
    <row r="416" spans="6:15" s="1" customFormat="1" x14ac:dyDescent="0.25">
      <c r="F416" s="2"/>
      <c r="O416" s="16"/>
    </row>
    <row r="417" spans="6:15" s="1" customFormat="1" x14ac:dyDescent="0.25">
      <c r="F417" s="2"/>
      <c r="O417" s="16"/>
    </row>
    <row r="418" spans="6:15" s="1" customFormat="1" x14ac:dyDescent="0.25">
      <c r="F418" s="2"/>
      <c r="O418" s="16"/>
    </row>
    <row r="419" spans="6:15" s="1" customFormat="1" x14ac:dyDescent="0.25">
      <c r="F419" s="2"/>
      <c r="O419" s="16"/>
    </row>
    <row r="420" spans="6:15" s="1" customFormat="1" x14ac:dyDescent="0.25">
      <c r="F420" s="2"/>
      <c r="O420" s="16"/>
    </row>
    <row r="421" spans="6:15" s="1" customFormat="1" x14ac:dyDescent="0.25">
      <c r="F421" s="2"/>
      <c r="O421" s="16"/>
    </row>
    <row r="422" spans="6:15" s="1" customFormat="1" x14ac:dyDescent="0.25">
      <c r="F422" s="2"/>
      <c r="O422" s="16"/>
    </row>
    <row r="423" spans="6:15" s="1" customFormat="1" x14ac:dyDescent="0.25">
      <c r="F423" s="2"/>
      <c r="O423" s="16"/>
    </row>
    <row r="424" spans="6:15" s="1" customFormat="1" x14ac:dyDescent="0.25">
      <c r="F424" s="2"/>
      <c r="O424" s="16"/>
    </row>
    <row r="425" spans="6:15" s="1" customFormat="1" x14ac:dyDescent="0.25">
      <c r="F425" s="2"/>
      <c r="O425" s="16"/>
    </row>
    <row r="426" spans="6:15" s="1" customFormat="1" x14ac:dyDescent="0.25">
      <c r="F426" s="2"/>
      <c r="O426" s="16"/>
    </row>
    <row r="427" spans="6:15" s="1" customFormat="1" x14ac:dyDescent="0.25">
      <c r="F427" s="2"/>
      <c r="O427" s="16"/>
    </row>
    <row r="428" spans="6:15" s="1" customFormat="1" x14ac:dyDescent="0.25">
      <c r="F428" s="2"/>
      <c r="O428" s="16"/>
    </row>
    <row r="429" spans="6:15" s="1" customFormat="1" x14ac:dyDescent="0.25">
      <c r="F429" s="2"/>
      <c r="O429" s="16"/>
    </row>
    <row r="430" spans="6:15" s="1" customFormat="1" x14ac:dyDescent="0.25">
      <c r="F430" s="2"/>
      <c r="O430" s="16"/>
    </row>
    <row r="431" spans="6:15" s="1" customFormat="1" x14ac:dyDescent="0.25">
      <c r="F431" s="2"/>
      <c r="O431" s="16"/>
    </row>
    <row r="432" spans="6:15" s="1" customFormat="1" x14ac:dyDescent="0.25">
      <c r="F432" s="2"/>
      <c r="O432" s="16"/>
    </row>
    <row r="433" spans="6:15" s="1" customFormat="1" x14ac:dyDescent="0.25">
      <c r="F433" s="2"/>
      <c r="O433" s="16"/>
    </row>
    <row r="434" spans="6:15" s="1" customFormat="1" x14ac:dyDescent="0.25">
      <c r="F434" s="2"/>
      <c r="O434" s="16"/>
    </row>
    <row r="435" spans="6:15" s="1" customFormat="1" x14ac:dyDescent="0.25">
      <c r="F435" s="2"/>
      <c r="O435" s="16"/>
    </row>
    <row r="436" spans="6:15" s="1" customFormat="1" x14ac:dyDescent="0.25">
      <c r="F436" s="2"/>
      <c r="O436" s="16"/>
    </row>
    <row r="437" spans="6:15" s="1" customFormat="1" x14ac:dyDescent="0.25">
      <c r="F437" s="2"/>
      <c r="O437" s="16"/>
    </row>
    <row r="438" spans="6:15" s="1" customFormat="1" x14ac:dyDescent="0.25">
      <c r="F438" s="2"/>
      <c r="O438" s="16"/>
    </row>
    <row r="439" spans="6:15" s="1" customFormat="1" x14ac:dyDescent="0.25">
      <c r="F439" s="2"/>
      <c r="O439" s="16"/>
    </row>
    <row r="440" spans="6:15" s="1" customFormat="1" x14ac:dyDescent="0.25">
      <c r="F440" s="2"/>
      <c r="O440" s="16"/>
    </row>
    <row r="441" spans="6:15" s="1" customFormat="1" x14ac:dyDescent="0.25">
      <c r="F441" s="2"/>
      <c r="O441" s="16"/>
    </row>
    <row r="442" spans="6:15" s="1" customFormat="1" x14ac:dyDescent="0.25">
      <c r="F442" s="2"/>
      <c r="O442" s="16"/>
    </row>
    <row r="443" spans="6:15" s="1" customFormat="1" x14ac:dyDescent="0.25">
      <c r="F443" s="2"/>
      <c r="O443" s="16"/>
    </row>
    <row r="444" spans="6:15" s="1" customFormat="1" x14ac:dyDescent="0.25">
      <c r="F444" s="2"/>
      <c r="O444" s="16"/>
    </row>
    <row r="445" spans="6:15" s="1" customFormat="1" x14ac:dyDescent="0.25">
      <c r="F445" s="2"/>
      <c r="O445" s="16"/>
    </row>
    <row r="446" spans="6:15" s="1" customFormat="1" x14ac:dyDescent="0.25">
      <c r="F446" s="2"/>
      <c r="O446" s="16"/>
    </row>
    <row r="447" spans="6:15" s="1" customFormat="1" x14ac:dyDescent="0.25">
      <c r="F447" s="2"/>
      <c r="O447" s="16"/>
    </row>
    <row r="448" spans="6:15" s="1" customFormat="1" x14ac:dyDescent="0.25">
      <c r="F448" s="2"/>
      <c r="O448" s="16"/>
    </row>
    <row r="449" spans="6:15" s="1" customFormat="1" x14ac:dyDescent="0.25">
      <c r="F449" s="2"/>
      <c r="O449" s="16"/>
    </row>
    <row r="450" spans="6:15" s="1" customFormat="1" x14ac:dyDescent="0.25">
      <c r="F450" s="2"/>
      <c r="O450" s="16"/>
    </row>
    <row r="451" spans="6:15" s="1" customFormat="1" x14ac:dyDescent="0.25">
      <c r="F451" s="2"/>
      <c r="O451" s="16"/>
    </row>
    <row r="452" spans="6:15" s="1" customFormat="1" x14ac:dyDescent="0.25">
      <c r="F452" s="2"/>
      <c r="O452" s="16"/>
    </row>
    <row r="453" spans="6:15" s="1" customFormat="1" x14ac:dyDescent="0.25">
      <c r="F453" s="2"/>
      <c r="O453" s="16"/>
    </row>
    <row r="454" spans="6:15" s="1" customFormat="1" x14ac:dyDescent="0.25">
      <c r="F454" s="2"/>
      <c r="O454" s="16"/>
    </row>
    <row r="455" spans="6:15" s="1" customFormat="1" x14ac:dyDescent="0.25">
      <c r="F455" s="2"/>
      <c r="O455" s="16"/>
    </row>
    <row r="456" spans="6:15" s="1" customFormat="1" x14ac:dyDescent="0.25">
      <c r="F456" s="2"/>
      <c r="O456" s="16"/>
    </row>
    <row r="457" spans="6:15" s="1" customFormat="1" x14ac:dyDescent="0.25">
      <c r="F457" s="2"/>
      <c r="O457" s="16"/>
    </row>
    <row r="458" spans="6:15" s="1" customFormat="1" x14ac:dyDescent="0.25">
      <c r="F458" s="2"/>
      <c r="O458" s="16"/>
    </row>
    <row r="459" spans="6:15" s="1" customFormat="1" x14ac:dyDescent="0.25">
      <c r="F459" s="2"/>
      <c r="O459" s="16"/>
    </row>
    <row r="460" spans="6:15" s="1" customFormat="1" x14ac:dyDescent="0.25">
      <c r="F460" s="2"/>
      <c r="O460" s="16"/>
    </row>
    <row r="461" spans="6:15" s="1" customFormat="1" x14ac:dyDescent="0.25">
      <c r="F461" s="2"/>
      <c r="O461" s="16"/>
    </row>
    <row r="462" spans="6:15" s="1" customFormat="1" x14ac:dyDescent="0.25">
      <c r="F462" s="2"/>
      <c r="O462" s="16"/>
    </row>
    <row r="463" spans="6:15" s="1" customFormat="1" x14ac:dyDescent="0.25">
      <c r="F463" s="2"/>
      <c r="O463" s="16"/>
    </row>
    <row r="464" spans="6:15" s="1" customFormat="1" x14ac:dyDescent="0.25">
      <c r="F464" s="2"/>
      <c r="O464" s="16"/>
    </row>
    <row r="465" spans="6:15" s="1" customFormat="1" x14ac:dyDescent="0.25">
      <c r="F465" s="2"/>
      <c r="O465" s="16"/>
    </row>
    <row r="466" spans="6:15" s="1" customFormat="1" x14ac:dyDescent="0.25">
      <c r="F466" s="2"/>
      <c r="O466" s="16"/>
    </row>
    <row r="467" spans="6:15" s="1" customFormat="1" x14ac:dyDescent="0.25">
      <c r="F467" s="2"/>
      <c r="O467" s="16"/>
    </row>
    <row r="468" spans="6:15" s="1" customFormat="1" x14ac:dyDescent="0.25">
      <c r="F468" s="2"/>
      <c r="O468" s="16"/>
    </row>
    <row r="469" spans="6:15" s="1" customFormat="1" x14ac:dyDescent="0.25">
      <c r="F469" s="2"/>
      <c r="O469" s="16"/>
    </row>
    <row r="470" spans="6:15" s="1" customFormat="1" x14ac:dyDescent="0.25">
      <c r="F470" s="2"/>
      <c r="O470" s="16"/>
    </row>
    <row r="471" spans="6:15" s="1" customFormat="1" x14ac:dyDescent="0.25">
      <c r="F471" s="2"/>
      <c r="O471" s="16"/>
    </row>
    <row r="472" spans="6:15" s="1" customFormat="1" x14ac:dyDescent="0.25">
      <c r="F472" s="2"/>
      <c r="O472" s="16"/>
    </row>
    <row r="473" spans="6:15" s="1" customFormat="1" x14ac:dyDescent="0.25">
      <c r="F473" s="2"/>
      <c r="O473" s="16"/>
    </row>
    <row r="474" spans="6:15" s="1" customFormat="1" x14ac:dyDescent="0.25">
      <c r="F474" s="2"/>
      <c r="O474" s="16"/>
    </row>
    <row r="475" spans="6:15" s="1" customFormat="1" x14ac:dyDescent="0.25">
      <c r="F475" s="2"/>
      <c r="O475" s="16"/>
    </row>
    <row r="476" spans="6:15" s="1" customFormat="1" x14ac:dyDescent="0.25">
      <c r="F476" s="2"/>
      <c r="O476" s="16"/>
    </row>
    <row r="477" spans="6:15" s="1" customFormat="1" x14ac:dyDescent="0.25">
      <c r="F477" s="2"/>
      <c r="O477" s="16"/>
    </row>
    <row r="478" spans="6:15" s="1" customFormat="1" x14ac:dyDescent="0.25">
      <c r="F478" s="2"/>
      <c r="O478" s="16"/>
    </row>
    <row r="479" spans="6:15" s="1" customFormat="1" x14ac:dyDescent="0.25">
      <c r="F479" s="2"/>
      <c r="O479" s="16"/>
    </row>
    <row r="480" spans="6:15" s="1" customFormat="1" x14ac:dyDescent="0.25">
      <c r="F480" s="2"/>
      <c r="O480" s="16"/>
    </row>
    <row r="481" spans="6:15" s="1" customFormat="1" x14ac:dyDescent="0.25">
      <c r="F481" s="2"/>
      <c r="O481" s="16"/>
    </row>
    <row r="482" spans="6:15" s="1" customFormat="1" x14ac:dyDescent="0.25">
      <c r="F482" s="2"/>
      <c r="O482" s="16"/>
    </row>
    <row r="483" spans="6:15" s="1" customFormat="1" x14ac:dyDescent="0.25">
      <c r="F483" s="2"/>
      <c r="O483" s="16"/>
    </row>
    <row r="484" spans="6:15" s="1" customFormat="1" x14ac:dyDescent="0.25">
      <c r="F484" s="2"/>
      <c r="O484" s="16"/>
    </row>
    <row r="485" spans="6:15" s="1" customFormat="1" x14ac:dyDescent="0.25">
      <c r="F485" s="2"/>
      <c r="O485" s="16"/>
    </row>
    <row r="486" spans="6:15" s="1" customFormat="1" x14ac:dyDescent="0.25">
      <c r="F486" s="2"/>
      <c r="O486" s="16"/>
    </row>
    <row r="487" spans="6:15" s="1" customFormat="1" x14ac:dyDescent="0.25">
      <c r="F487" s="2"/>
      <c r="O487" s="16"/>
    </row>
    <row r="488" spans="6:15" s="1" customFormat="1" x14ac:dyDescent="0.25">
      <c r="F488" s="2"/>
      <c r="O488" s="16"/>
    </row>
    <row r="489" spans="6:15" s="1" customFormat="1" x14ac:dyDescent="0.25">
      <c r="F489" s="2"/>
      <c r="O489" s="16"/>
    </row>
    <row r="490" spans="6:15" s="1" customFormat="1" x14ac:dyDescent="0.25">
      <c r="F490" s="2"/>
      <c r="O490" s="16"/>
    </row>
    <row r="491" spans="6:15" s="1" customFormat="1" x14ac:dyDescent="0.25">
      <c r="F491" s="2"/>
      <c r="O491" s="16"/>
    </row>
    <row r="492" spans="6:15" s="1" customFormat="1" x14ac:dyDescent="0.25">
      <c r="F492" s="2"/>
      <c r="O492" s="16"/>
    </row>
    <row r="493" spans="6:15" s="1" customFormat="1" x14ac:dyDescent="0.25">
      <c r="F493" s="2"/>
      <c r="O493" s="16"/>
    </row>
    <row r="494" spans="6:15" s="1" customFormat="1" x14ac:dyDescent="0.25">
      <c r="F494" s="2"/>
      <c r="O494" s="16"/>
    </row>
    <row r="495" spans="6:15" s="1" customFormat="1" x14ac:dyDescent="0.25">
      <c r="F495" s="2"/>
      <c r="O495" s="16"/>
    </row>
    <row r="496" spans="6:15" s="1" customFormat="1" x14ac:dyDescent="0.25">
      <c r="F496" s="2"/>
      <c r="O496" s="16"/>
    </row>
    <row r="497" spans="6:15" s="1" customFormat="1" x14ac:dyDescent="0.25">
      <c r="F497" s="2"/>
      <c r="O497" s="16"/>
    </row>
    <row r="498" spans="6:15" s="1" customFormat="1" x14ac:dyDescent="0.25">
      <c r="F498" s="2"/>
      <c r="O498" s="16"/>
    </row>
    <row r="499" spans="6:15" s="1" customFormat="1" x14ac:dyDescent="0.25">
      <c r="F499" s="2"/>
      <c r="O499" s="16"/>
    </row>
    <row r="500" spans="6:15" s="1" customFormat="1" x14ac:dyDescent="0.25">
      <c r="F500" s="2"/>
      <c r="O500" s="16"/>
    </row>
    <row r="501" spans="6:15" s="1" customFormat="1" x14ac:dyDescent="0.25">
      <c r="F501" s="2"/>
      <c r="O501" s="16"/>
    </row>
    <row r="502" spans="6:15" s="1" customFormat="1" x14ac:dyDescent="0.25">
      <c r="F502" s="2"/>
      <c r="O502" s="16"/>
    </row>
    <row r="503" spans="6:15" s="1" customFormat="1" x14ac:dyDescent="0.25">
      <c r="F503" s="2"/>
      <c r="O503" s="16"/>
    </row>
    <row r="504" spans="6:15" s="1" customFormat="1" x14ac:dyDescent="0.25">
      <c r="F504" s="2"/>
      <c r="O504" s="16"/>
    </row>
    <row r="505" spans="6:15" s="1" customFormat="1" x14ac:dyDescent="0.25">
      <c r="F505" s="2"/>
      <c r="O505" s="16"/>
    </row>
    <row r="506" spans="6:15" s="1" customFormat="1" x14ac:dyDescent="0.25">
      <c r="F506" s="2"/>
      <c r="O506" s="16"/>
    </row>
    <row r="507" spans="6:15" s="1" customFormat="1" x14ac:dyDescent="0.25">
      <c r="F507" s="2"/>
      <c r="O507" s="16"/>
    </row>
    <row r="508" spans="6:15" s="1" customFormat="1" x14ac:dyDescent="0.25">
      <c r="F508" s="2"/>
      <c r="O508" s="16"/>
    </row>
    <row r="509" spans="6:15" s="1" customFormat="1" x14ac:dyDescent="0.25">
      <c r="F509" s="2"/>
      <c r="O509" s="16"/>
    </row>
    <row r="510" spans="6:15" s="1" customFormat="1" x14ac:dyDescent="0.25">
      <c r="F510" s="2"/>
      <c r="O510" s="16"/>
    </row>
    <row r="511" spans="6:15" s="1" customFormat="1" x14ac:dyDescent="0.25">
      <c r="F511" s="2"/>
      <c r="O511" s="16"/>
    </row>
    <row r="512" spans="6:15" s="1" customFormat="1" x14ac:dyDescent="0.25">
      <c r="F512" s="2"/>
      <c r="O512" s="16"/>
    </row>
    <row r="513" spans="6:15" s="1" customFormat="1" x14ac:dyDescent="0.25">
      <c r="F513" s="2"/>
      <c r="O513" s="16"/>
    </row>
    <row r="514" spans="6:15" s="1" customFormat="1" x14ac:dyDescent="0.25">
      <c r="F514" s="2"/>
      <c r="O514" s="16"/>
    </row>
    <row r="515" spans="6:15" s="1" customFormat="1" x14ac:dyDescent="0.25">
      <c r="F515" s="2"/>
      <c r="O515" s="16"/>
    </row>
    <row r="516" spans="6:15" s="1" customFormat="1" x14ac:dyDescent="0.25">
      <c r="F516" s="2"/>
      <c r="O516" s="16"/>
    </row>
    <row r="517" spans="6:15" s="1" customFormat="1" x14ac:dyDescent="0.25">
      <c r="F517" s="2"/>
      <c r="O517" s="16"/>
    </row>
    <row r="518" spans="6:15" s="1" customFormat="1" x14ac:dyDescent="0.25">
      <c r="F518" s="2"/>
      <c r="O518" s="16"/>
    </row>
    <row r="519" spans="6:15" s="1" customFormat="1" x14ac:dyDescent="0.25">
      <c r="F519" s="2"/>
      <c r="O519" s="16"/>
    </row>
    <row r="520" spans="6:15" s="1" customFormat="1" x14ac:dyDescent="0.25">
      <c r="F520" s="2"/>
      <c r="O520" s="16"/>
    </row>
    <row r="521" spans="6:15" s="1" customFormat="1" x14ac:dyDescent="0.25">
      <c r="F521" s="2"/>
      <c r="O521" s="16"/>
    </row>
    <row r="522" spans="6:15" s="1" customFormat="1" x14ac:dyDescent="0.25">
      <c r="F522" s="2"/>
      <c r="O522" s="16"/>
    </row>
    <row r="523" spans="6:15" s="1" customFormat="1" x14ac:dyDescent="0.25">
      <c r="F523" s="2"/>
      <c r="O523" s="16"/>
    </row>
    <row r="524" spans="6:15" s="1" customFormat="1" x14ac:dyDescent="0.25">
      <c r="F524" s="2"/>
      <c r="O524" s="16"/>
    </row>
    <row r="525" spans="6:15" s="1" customFormat="1" x14ac:dyDescent="0.25">
      <c r="F525" s="2"/>
      <c r="O525" s="16"/>
    </row>
    <row r="526" spans="6:15" s="1" customFormat="1" x14ac:dyDescent="0.25">
      <c r="F526" s="2"/>
      <c r="O526" s="16"/>
    </row>
    <row r="527" spans="6:15" s="1" customFormat="1" x14ac:dyDescent="0.25">
      <c r="F527" s="2"/>
      <c r="O527" s="16"/>
    </row>
    <row r="528" spans="6:15" s="1" customFormat="1" x14ac:dyDescent="0.25">
      <c r="F528" s="2"/>
      <c r="O528" s="16"/>
    </row>
    <row r="529" spans="6:15" s="1" customFormat="1" x14ac:dyDescent="0.25">
      <c r="F529" s="2"/>
      <c r="O529" s="16"/>
    </row>
    <row r="530" spans="6:15" s="1" customFormat="1" x14ac:dyDescent="0.25">
      <c r="F530" s="2"/>
      <c r="O530" s="16"/>
    </row>
    <row r="531" spans="6:15" s="1" customFormat="1" x14ac:dyDescent="0.25">
      <c r="F531" s="2"/>
      <c r="O531" s="16"/>
    </row>
    <row r="532" spans="6:15" s="1" customFormat="1" x14ac:dyDescent="0.25">
      <c r="F532" s="2"/>
      <c r="O532" s="16"/>
    </row>
    <row r="533" spans="6:15" s="1" customFormat="1" x14ac:dyDescent="0.25">
      <c r="F533" s="2"/>
      <c r="O533" s="16"/>
    </row>
    <row r="534" spans="6:15" s="1" customFormat="1" x14ac:dyDescent="0.25">
      <c r="F534" s="2"/>
      <c r="O534" s="16"/>
    </row>
    <row r="535" spans="6:15" s="1" customFormat="1" x14ac:dyDescent="0.25">
      <c r="F535" s="2"/>
      <c r="O535" s="16"/>
    </row>
    <row r="536" spans="6:15" s="1" customFormat="1" x14ac:dyDescent="0.25">
      <c r="F536" s="2"/>
      <c r="O536" s="16"/>
    </row>
    <row r="537" spans="6:15" s="1" customFormat="1" x14ac:dyDescent="0.25">
      <c r="F537" s="2"/>
      <c r="O537" s="16"/>
    </row>
    <row r="538" spans="6:15" s="1" customFormat="1" x14ac:dyDescent="0.25">
      <c r="F538" s="2"/>
      <c r="O538" s="16"/>
    </row>
    <row r="539" spans="6:15" s="1" customFormat="1" x14ac:dyDescent="0.25">
      <c r="F539" s="2"/>
      <c r="O539" s="16"/>
    </row>
    <row r="540" spans="6:15" s="1" customFormat="1" x14ac:dyDescent="0.25">
      <c r="F540" s="2"/>
      <c r="O540" s="16"/>
    </row>
    <row r="541" spans="6:15" s="1" customFormat="1" x14ac:dyDescent="0.25">
      <c r="F541" s="2"/>
      <c r="O541" s="16"/>
    </row>
    <row r="542" spans="6:15" s="1" customFormat="1" x14ac:dyDescent="0.25">
      <c r="F542" s="2"/>
      <c r="O542" s="16"/>
    </row>
    <row r="543" spans="6:15" s="1" customFormat="1" x14ac:dyDescent="0.25">
      <c r="F543" s="2"/>
      <c r="O543" s="16"/>
    </row>
    <row r="544" spans="6:15" s="1" customFormat="1" x14ac:dyDescent="0.25">
      <c r="F544" s="2"/>
      <c r="O544" s="16"/>
    </row>
    <row r="545" spans="6:15" s="1" customFormat="1" x14ac:dyDescent="0.25">
      <c r="F545" s="2"/>
      <c r="O545" s="16"/>
    </row>
    <row r="546" spans="6:15" s="1" customFormat="1" x14ac:dyDescent="0.25">
      <c r="F546" s="2"/>
      <c r="O546" s="16"/>
    </row>
    <row r="547" spans="6:15" s="1" customFormat="1" x14ac:dyDescent="0.25">
      <c r="F547" s="2"/>
      <c r="O547" s="16"/>
    </row>
    <row r="548" spans="6:15" s="1" customFormat="1" x14ac:dyDescent="0.25">
      <c r="F548" s="2"/>
      <c r="O548" s="16"/>
    </row>
    <row r="549" spans="6:15" s="1" customFormat="1" x14ac:dyDescent="0.25">
      <c r="F549" s="2"/>
      <c r="O549" s="16"/>
    </row>
    <row r="550" spans="6:15" s="1" customFormat="1" x14ac:dyDescent="0.25">
      <c r="F550" s="2"/>
      <c r="O550" s="16"/>
    </row>
    <row r="551" spans="6:15" s="1" customFormat="1" x14ac:dyDescent="0.25">
      <c r="F551" s="2"/>
      <c r="O551" s="16"/>
    </row>
    <row r="552" spans="6:15" s="1" customFormat="1" x14ac:dyDescent="0.25">
      <c r="F552" s="2"/>
      <c r="O552" s="16"/>
    </row>
    <row r="553" spans="6:15" s="1" customFormat="1" x14ac:dyDescent="0.25">
      <c r="F553" s="2"/>
      <c r="O553" s="16"/>
    </row>
    <row r="554" spans="6:15" s="1" customFormat="1" x14ac:dyDescent="0.25">
      <c r="F554" s="2"/>
      <c r="O554" s="16"/>
    </row>
    <row r="555" spans="6:15" s="1" customFormat="1" x14ac:dyDescent="0.25">
      <c r="F555" s="2"/>
      <c r="O555" s="16"/>
    </row>
    <row r="556" spans="6:15" s="1" customFormat="1" x14ac:dyDescent="0.25">
      <c r="F556" s="2"/>
      <c r="O556" s="16"/>
    </row>
    <row r="557" spans="6:15" s="1" customFormat="1" x14ac:dyDescent="0.25">
      <c r="F557" s="2"/>
      <c r="O557" s="16"/>
    </row>
    <row r="558" spans="6:15" s="1" customFormat="1" x14ac:dyDescent="0.25">
      <c r="F558" s="2"/>
      <c r="O558" s="16"/>
    </row>
    <row r="559" spans="6:15" s="1" customFormat="1" x14ac:dyDescent="0.25">
      <c r="F559" s="2"/>
      <c r="O559" s="16"/>
    </row>
    <row r="560" spans="6:15" s="1" customFormat="1" x14ac:dyDescent="0.25">
      <c r="F560" s="2"/>
      <c r="O560" s="16"/>
    </row>
    <row r="561" spans="6:15" s="1" customFormat="1" x14ac:dyDescent="0.25">
      <c r="F561" s="2"/>
      <c r="O561" s="16"/>
    </row>
    <row r="562" spans="6:15" s="1" customFormat="1" x14ac:dyDescent="0.25">
      <c r="F562" s="2"/>
      <c r="O562" s="16"/>
    </row>
    <row r="563" spans="6:15" s="1" customFormat="1" x14ac:dyDescent="0.25">
      <c r="F563" s="2"/>
      <c r="O563" s="16"/>
    </row>
    <row r="564" spans="6:15" s="1" customFormat="1" x14ac:dyDescent="0.25">
      <c r="F564" s="2"/>
      <c r="O564" s="16"/>
    </row>
    <row r="565" spans="6:15" s="1" customFormat="1" x14ac:dyDescent="0.25">
      <c r="F565" s="2"/>
      <c r="O565" s="16"/>
    </row>
    <row r="566" spans="6:15" s="1" customFormat="1" x14ac:dyDescent="0.25">
      <c r="F566" s="2"/>
      <c r="O566" s="16"/>
    </row>
    <row r="567" spans="6:15" s="1" customFormat="1" x14ac:dyDescent="0.25">
      <c r="F567" s="2"/>
      <c r="O567" s="16"/>
    </row>
    <row r="568" spans="6:15" s="1" customFormat="1" x14ac:dyDescent="0.25">
      <c r="F568" s="2"/>
      <c r="O568" s="16"/>
    </row>
    <row r="569" spans="6:15" s="1" customFormat="1" x14ac:dyDescent="0.25">
      <c r="F569" s="2"/>
      <c r="O569" s="16"/>
    </row>
    <row r="570" spans="6:15" s="1" customFormat="1" x14ac:dyDescent="0.25">
      <c r="F570" s="2"/>
      <c r="O570" s="16"/>
    </row>
    <row r="571" spans="6:15" s="1" customFormat="1" x14ac:dyDescent="0.25">
      <c r="F571" s="2"/>
      <c r="O571" s="16"/>
    </row>
    <row r="572" spans="6:15" s="1" customFormat="1" x14ac:dyDescent="0.25">
      <c r="F572" s="2"/>
      <c r="O572" s="16"/>
    </row>
    <row r="573" spans="6:15" s="1" customFormat="1" x14ac:dyDescent="0.25">
      <c r="F573" s="2"/>
      <c r="O573" s="16"/>
    </row>
    <row r="574" spans="6:15" s="1" customFormat="1" x14ac:dyDescent="0.25">
      <c r="F574" s="2"/>
      <c r="O574" s="16"/>
    </row>
    <row r="575" spans="6:15" s="1" customFormat="1" x14ac:dyDescent="0.25">
      <c r="F575" s="2"/>
      <c r="O575" s="16"/>
    </row>
    <row r="576" spans="6:15" s="1" customFormat="1" x14ac:dyDescent="0.25">
      <c r="F576" s="2"/>
      <c r="O576" s="16"/>
    </row>
    <row r="577" spans="6:15" s="1" customFormat="1" x14ac:dyDescent="0.25">
      <c r="F577" s="2"/>
      <c r="O577" s="16"/>
    </row>
    <row r="578" spans="6:15" s="1" customFormat="1" x14ac:dyDescent="0.25">
      <c r="F578" s="2"/>
      <c r="O578" s="16"/>
    </row>
    <row r="579" spans="6:15" s="1" customFormat="1" x14ac:dyDescent="0.25">
      <c r="F579" s="2"/>
      <c r="O579" s="16"/>
    </row>
    <row r="580" spans="6:15" s="1" customFormat="1" x14ac:dyDescent="0.25">
      <c r="F580" s="2"/>
      <c r="O580" s="16"/>
    </row>
    <row r="581" spans="6:15" s="1" customFormat="1" x14ac:dyDescent="0.25">
      <c r="F581" s="2"/>
      <c r="O581" s="16"/>
    </row>
    <row r="582" spans="6:15" s="1" customFormat="1" x14ac:dyDescent="0.25">
      <c r="F582" s="2"/>
      <c r="O582" s="16"/>
    </row>
    <row r="583" spans="6:15" s="1" customFormat="1" x14ac:dyDescent="0.25">
      <c r="F583" s="2"/>
      <c r="O583" s="16"/>
    </row>
    <row r="584" spans="6:15" s="1" customFormat="1" x14ac:dyDescent="0.25">
      <c r="F584" s="2"/>
      <c r="O584" s="16"/>
    </row>
    <row r="585" spans="6:15" s="1" customFormat="1" x14ac:dyDescent="0.25">
      <c r="F585" s="2"/>
      <c r="O585" s="16"/>
    </row>
    <row r="586" spans="6:15" s="1" customFormat="1" x14ac:dyDescent="0.25">
      <c r="F586" s="2"/>
      <c r="O586" s="16"/>
    </row>
    <row r="587" spans="6:15" s="1" customFormat="1" x14ac:dyDescent="0.25">
      <c r="F587" s="2"/>
      <c r="O587" s="16"/>
    </row>
    <row r="588" spans="6:15" s="1" customFormat="1" x14ac:dyDescent="0.25">
      <c r="F588" s="2"/>
      <c r="O588" s="16"/>
    </row>
    <row r="589" spans="6:15" s="1" customFormat="1" x14ac:dyDescent="0.25">
      <c r="F589" s="2"/>
      <c r="O589" s="16"/>
    </row>
    <row r="590" spans="6:15" s="1" customFormat="1" x14ac:dyDescent="0.25">
      <c r="F590" s="2"/>
      <c r="O590" s="16"/>
    </row>
    <row r="591" spans="6:15" s="1" customFormat="1" x14ac:dyDescent="0.25">
      <c r="F591" s="2"/>
      <c r="O591" s="16"/>
    </row>
    <row r="592" spans="6:15" s="1" customFormat="1" x14ac:dyDescent="0.25">
      <c r="F592" s="2"/>
      <c r="O592" s="16"/>
    </row>
    <row r="593" spans="6:15" s="1" customFormat="1" x14ac:dyDescent="0.25">
      <c r="F593" s="2"/>
      <c r="O593" s="16"/>
    </row>
    <row r="594" spans="6:15" s="1" customFormat="1" x14ac:dyDescent="0.25">
      <c r="F594" s="2"/>
      <c r="O594" s="16"/>
    </row>
    <row r="595" spans="6:15" s="1" customFormat="1" x14ac:dyDescent="0.25">
      <c r="F595" s="2"/>
      <c r="O595" s="16"/>
    </row>
    <row r="596" spans="6:15" s="1" customFormat="1" x14ac:dyDescent="0.25">
      <c r="F596" s="2"/>
      <c r="O596" s="16"/>
    </row>
    <row r="597" spans="6:15" s="1" customFormat="1" x14ac:dyDescent="0.25">
      <c r="F597" s="2"/>
      <c r="O597" s="16"/>
    </row>
    <row r="598" spans="6:15" s="1" customFormat="1" x14ac:dyDescent="0.25">
      <c r="F598" s="2"/>
      <c r="O598" s="16"/>
    </row>
    <row r="599" spans="6:15" s="1" customFormat="1" x14ac:dyDescent="0.25">
      <c r="F599" s="2"/>
      <c r="O599" s="16"/>
    </row>
    <row r="600" spans="6:15" s="1" customFormat="1" x14ac:dyDescent="0.25">
      <c r="F600" s="2"/>
      <c r="O600" s="16"/>
    </row>
    <row r="601" spans="6:15" s="1" customFormat="1" x14ac:dyDescent="0.25">
      <c r="F601" s="2"/>
      <c r="O601" s="16"/>
    </row>
    <row r="602" spans="6:15" s="1" customFormat="1" x14ac:dyDescent="0.25">
      <c r="F602" s="2"/>
      <c r="O602" s="16"/>
    </row>
    <row r="603" spans="6:15" s="1" customFormat="1" x14ac:dyDescent="0.25">
      <c r="F603" s="2"/>
      <c r="O603" s="16"/>
    </row>
    <row r="604" spans="6:15" s="1" customFormat="1" x14ac:dyDescent="0.25">
      <c r="F604" s="2"/>
      <c r="O604" s="16"/>
    </row>
    <row r="605" spans="6:15" s="1" customFormat="1" x14ac:dyDescent="0.25">
      <c r="F605" s="2"/>
      <c r="O605" s="16"/>
    </row>
    <row r="606" spans="6:15" s="1" customFormat="1" x14ac:dyDescent="0.25">
      <c r="F606" s="2"/>
      <c r="O606" s="16"/>
    </row>
    <row r="607" spans="6:15" s="1" customFormat="1" x14ac:dyDescent="0.25">
      <c r="F607" s="2"/>
      <c r="O607" s="16"/>
    </row>
    <row r="608" spans="6:15" s="1" customFormat="1" x14ac:dyDescent="0.25">
      <c r="F608" s="2"/>
      <c r="O608" s="16"/>
    </row>
    <row r="609" spans="6:15" s="1" customFormat="1" x14ac:dyDescent="0.25">
      <c r="F609" s="2"/>
      <c r="O609" s="16"/>
    </row>
    <row r="610" spans="6:15" s="1" customFormat="1" x14ac:dyDescent="0.25">
      <c r="F610" s="2"/>
      <c r="O610" s="16"/>
    </row>
    <row r="611" spans="6:15" s="1" customFormat="1" x14ac:dyDescent="0.25">
      <c r="F611" s="2"/>
      <c r="O611" s="16"/>
    </row>
    <row r="612" spans="6:15" s="1" customFormat="1" x14ac:dyDescent="0.25">
      <c r="F612" s="2"/>
      <c r="O612" s="16"/>
    </row>
    <row r="613" spans="6:15" s="1" customFormat="1" x14ac:dyDescent="0.25">
      <c r="F613" s="2"/>
      <c r="O613" s="16"/>
    </row>
    <row r="614" spans="6:15" s="1" customFormat="1" x14ac:dyDescent="0.25">
      <c r="F614" s="2"/>
      <c r="O614" s="16"/>
    </row>
    <row r="615" spans="6:15" s="1" customFormat="1" x14ac:dyDescent="0.25">
      <c r="F615" s="2"/>
      <c r="O615" s="16"/>
    </row>
    <row r="616" spans="6:15" s="1" customFormat="1" x14ac:dyDescent="0.25">
      <c r="F616" s="2"/>
      <c r="O616" s="16"/>
    </row>
    <row r="617" spans="6:15" s="1" customFormat="1" x14ac:dyDescent="0.25">
      <c r="F617" s="2"/>
      <c r="O617" s="16"/>
    </row>
    <row r="618" spans="6:15" s="1" customFormat="1" x14ac:dyDescent="0.25">
      <c r="F618" s="2"/>
      <c r="O618" s="16"/>
    </row>
    <row r="619" spans="6:15" s="1" customFormat="1" x14ac:dyDescent="0.25">
      <c r="F619" s="2"/>
      <c r="O619" s="16"/>
    </row>
    <row r="620" spans="6:15" s="1" customFormat="1" x14ac:dyDescent="0.25">
      <c r="F620" s="2"/>
      <c r="O620" s="16"/>
    </row>
    <row r="621" spans="6:15" s="1" customFormat="1" x14ac:dyDescent="0.25">
      <c r="F621" s="2"/>
      <c r="O621" s="16"/>
    </row>
    <row r="622" spans="6:15" s="1" customFormat="1" x14ac:dyDescent="0.25">
      <c r="F622" s="2"/>
      <c r="O622" s="16"/>
    </row>
    <row r="623" spans="6:15" s="1" customFormat="1" x14ac:dyDescent="0.25">
      <c r="F623" s="2"/>
      <c r="O623" s="16"/>
    </row>
    <row r="624" spans="6:15" s="1" customFormat="1" x14ac:dyDescent="0.25">
      <c r="F624" s="2"/>
      <c r="O624" s="16"/>
    </row>
    <row r="625" spans="6:15" s="1" customFormat="1" x14ac:dyDescent="0.25">
      <c r="F625" s="2"/>
      <c r="O625" s="16"/>
    </row>
    <row r="626" spans="6:15" s="1" customFormat="1" x14ac:dyDescent="0.25">
      <c r="F626" s="2"/>
      <c r="O626" s="16"/>
    </row>
    <row r="627" spans="6:15" s="1" customFormat="1" x14ac:dyDescent="0.25">
      <c r="F627" s="2"/>
      <c r="O627" s="16"/>
    </row>
    <row r="628" spans="6:15" s="1" customFormat="1" x14ac:dyDescent="0.25">
      <c r="F628" s="2"/>
      <c r="O628" s="16"/>
    </row>
    <row r="629" spans="6:15" s="1" customFormat="1" x14ac:dyDescent="0.25">
      <c r="F629" s="2"/>
      <c r="O629" s="16"/>
    </row>
    <row r="630" spans="6:15" s="1" customFormat="1" x14ac:dyDescent="0.25">
      <c r="F630" s="2"/>
      <c r="O630" s="16"/>
    </row>
    <row r="631" spans="6:15" s="1" customFormat="1" x14ac:dyDescent="0.25">
      <c r="F631" s="2"/>
      <c r="O631" s="16"/>
    </row>
    <row r="632" spans="6:15" s="1" customFormat="1" x14ac:dyDescent="0.25">
      <c r="F632" s="2"/>
      <c r="O632" s="16"/>
    </row>
    <row r="633" spans="6:15" s="1" customFormat="1" x14ac:dyDescent="0.25">
      <c r="F633" s="2"/>
      <c r="O633" s="16"/>
    </row>
    <row r="634" spans="6:15" s="1" customFormat="1" x14ac:dyDescent="0.25">
      <c r="F634" s="2"/>
      <c r="O634" s="16"/>
    </row>
    <row r="635" spans="6:15" s="1" customFormat="1" x14ac:dyDescent="0.25">
      <c r="F635" s="2"/>
      <c r="O635" s="16"/>
    </row>
    <row r="636" spans="6:15" s="1" customFormat="1" x14ac:dyDescent="0.25">
      <c r="F636" s="2"/>
      <c r="O636" s="16"/>
    </row>
    <row r="637" spans="6:15" s="1" customFormat="1" x14ac:dyDescent="0.25">
      <c r="F637" s="2"/>
      <c r="O637" s="16"/>
    </row>
    <row r="638" spans="6:15" s="1" customFormat="1" x14ac:dyDescent="0.25">
      <c r="F638" s="2"/>
      <c r="O638" s="16"/>
    </row>
    <row r="639" spans="6:15" s="1" customFormat="1" x14ac:dyDescent="0.25">
      <c r="F639" s="2"/>
      <c r="O639" s="16"/>
    </row>
    <row r="640" spans="6:15" s="1" customFormat="1" x14ac:dyDescent="0.25">
      <c r="F640" s="2"/>
      <c r="O640" s="16"/>
    </row>
    <row r="641" spans="6:15" s="1" customFormat="1" x14ac:dyDescent="0.25">
      <c r="F641" s="2"/>
      <c r="O641" s="16"/>
    </row>
    <row r="642" spans="6:15" s="1" customFormat="1" x14ac:dyDescent="0.25">
      <c r="F642" s="2"/>
      <c r="O642" s="16"/>
    </row>
    <row r="643" spans="6:15" s="1" customFormat="1" x14ac:dyDescent="0.25">
      <c r="F643" s="2"/>
      <c r="O643" s="16"/>
    </row>
    <row r="644" spans="6:15" s="1" customFormat="1" x14ac:dyDescent="0.25">
      <c r="F644" s="2"/>
      <c r="O644" s="16"/>
    </row>
    <row r="645" spans="6:15" s="1" customFormat="1" x14ac:dyDescent="0.25">
      <c r="F645" s="2"/>
      <c r="O645" s="16"/>
    </row>
    <row r="646" spans="6:15" s="1" customFormat="1" x14ac:dyDescent="0.25">
      <c r="F646" s="2"/>
      <c r="O646" s="16"/>
    </row>
    <row r="647" spans="6:15" s="1" customFormat="1" x14ac:dyDescent="0.25">
      <c r="F647" s="2"/>
      <c r="O647" s="16"/>
    </row>
    <row r="648" spans="6:15" s="1" customFormat="1" x14ac:dyDescent="0.25">
      <c r="F648" s="2"/>
      <c r="O648" s="16"/>
    </row>
    <row r="649" spans="6:15" s="1" customFormat="1" x14ac:dyDescent="0.25">
      <c r="F649" s="2"/>
      <c r="O649" s="16"/>
    </row>
    <row r="650" spans="6:15" s="1" customFormat="1" x14ac:dyDescent="0.25">
      <c r="F650" s="2"/>
      <c r="O650" s="16"/>
    </row>
    <row r="651" spans="6:15" s="1" customFormat="1" x14ac:dyDescent="0.25">
      <c r="F651" s="2"/>
      <c r="O651" s="16"/>
    </row>
    <row r="652" spans="6:15" s="1" customFormat="1" x14ac:dyDescent="0.25">
      <c r="F652" s="2"/>
      <c r="O652" s="16"/>
    </row>
    <row r="653" spans="6:15" s="1" customFormat="1" x14ac:dyDescent="0.25">
      <c r="F653" s="2"/>
      <c r="O653" s="16"/>
    </row>
    <row r="654" spans="6:15" s="1" customFormat="1" x14ac:dyDescent="0.25">
      <c r="F654" s="2"/>
      <c r="O654" s="16"/>
    </row>
    <row r="655" spans="6:15" s="1" customFormat="1" x14ac:dyDescent="0.25">
      <c r="F655" s="2"/>
      <c r="O655" s="16"/>
    </row>
    <row r="656" spans="6:15" s="1" customFormat="1" x14ac:dyDescent="0.25">
      <c r="F656" s="2"/>
      <c r="O656" s="16"/>
    </row>
    <row r="657" spans="6:15" s="1" customFormat="1" x14ac:dyDescent="0.25">
      <c r="F657" s="2"/>
      <c r="O657" s="16"/>
    </row>
    <row r="658" spans="6:15" s="1" customFormat="1" x14ac:dyDescent="0.25">
      <c r="F658" s="2"/>
      <c r="O658" s="16"/>
    </row>
    <row r="659" spans="6:15" s="1" customFormat="1" x14ac:dyDescent="0.25">
      <c r="F659" s="2"/>
      <c r="O659" s="16"/>
    </row>
    <row r="660" spans="6:15" s="1" customFormat="1" x14ac:dyDescent="0.25">
      <c r="F660" s="2"/>
      <c r="O660" s="16"/>
    </row>
    <row r="661" spans="6:15" s="1" customFormat="1" x14ac:dyDescent="0.25">
      <c r="F661" s="2"/>
      <c r="O661" s="16"/>
    </row>
    <row r="662" spans="6:15" s="1" customFormat="1" x14ac:dyDescent="0.25">
      <c r="F662" s="2"/>
      <c r="O662" s="16"/>
    </row>
    <row r="663" spans="6:15" s="1" customFormat="1" x14ac:dyDescent="0.25">
      <c r="F663" s="2"/>
      <c r="O663" s="16"/>
    </row>
    <row r="664" spans="6:15" s="1" customFormat="1" x14ac:dyDescent="0.25">
      <c r="F664" s="2"/>
      <c r="O664" s="16"/>
    </row>
    <row r="665" spans="6:15" s="1" customFormat="1" x14ac:dyDescent="0.25">
      <c r="F665" s="2"/>
      <c r="O665" s="16"/>
    </row>
    <row r="666" spans="6:15" s="1" customFormat="1" x14ac:dyDescent="0.25">
      <c r="F666" s="2"/>
      <c r="O666" s="16"/>
    </row>
    <row r="667" spans="6:15" s="1" customFormat="1" x14ac:dyDescent="0.25">
      <c r="F667" s="2"/>
      <c r="O667" s="16"/>
    </row>
    <row r="668" spans="6:15" s="1" customFormat="1" x14ac:dyDescent="0.25">
      <c r="F668" s="2"/>
      <c r="O668" s="16"/>
    </row>
    <row r="669" spans="6:15" s="1" customFormat="1" x14ac:dyDescent="0.25">
      <c r="F669" s="2"/>
      <c r="O669" s="16"/>
    </row>
    <row r="670" spans="6:15" s="1" customFormat="1" x14ac:dyDescent="0.25">
      <c r="F670" s="2"/>
      <c r="O670" s="16"/>
    </row>
    <row r="671" spans="6:15" s="1" customFormat="1" x14ac:dyDescent="0.25">
      <c r="F671" s="2"/>
      <c r="O671" s="16"/>
    </row>
    <row r="672" spans="6:15" s="1" customFormat="1" x14ac:dyDescent="0.25">
      <c r="F672" s="2"/>
      <c r="O672" s="16"/>
    </row>
    <row r="673" spans="6:15" s="1" customFormat="1" x14ac:dyDescent="0.25">
      <c r="F673" s="2"/>
      <c r="O673" s="16"/>
    </row>
    <row r="674" spans="6:15" s="1" customFormat="1" x14ac:dyDescent="0.25">
      <c r="F674" s="2"/>
      <c r="O674" s="16"/>
    </row>
    <row r="675" spans="6:15" s="1" customFormat="1" x14ac:dyDescent="0.25">
      <c r="F675" s="2"/>
      <c r="O675" s="16"/>
    </row>
    <row r="676" spans="6:15" s="1" customFormat="1" x14ac:dyDescent="0.25">
      <c r="F676" s="2"/>
      <c r="O676" s="16"/>
    </row>
    <row r="677" spans="6:15" s="1" customFormat="1" x14ac:dyDescent="0.25">
      <c r="F677" s="2"/>
      <c r="O677" s="16"/>
    </row>
    <row r="678" spans="6:15" s="1" customFormat="1" x14ac:dyDescent="0.25">
      <c r="F678" s="2"/>
      <c r="O678" s="16"/>
    </row>
    <row r="679" spans="6:15" s="1" customFormat="1" x14ac:dyDescent="0.25">
      <c r="F679" s="2"/>
      <c r="O679" s="16"/>
    </row>
    <row r="680" spans="6:15" s="1" customFormat="1" x14ac:dyDescent="0.25">
      <c r="F680" s="2"/>
      <c r="O680" s="16"/>
    </row>
    <row r="681" spans="6:15" s="1" customFormat="1" x14ac:dyDescent="0.25">
      <c r="F681" s="2"/>
      <c r="O681" s="16"/>
    </row>
    <row r="682" spans="6:15" s="1" customFormat="1" x14ac:dyDescent="0.25">
      <c r="F682" s="2"/>
      <c r="O682" s="16"/>
    </row>
    <row r="683" spans="6:15" s="1" customFormat="1" x14ac:dyDescent="0.25">
      <c r="F683" s="2"/>
      <c r="O683" s="16"/>
    </row>
    <row r="684" spans="6:15" s="1" customFormat="1" x14ac:dyDescent="0.25">
      <c r="F684" s="2"/>
      <c r="O684" s="16"/>
    </row>
    <row r="685" spans="6:15" s="1" customFormat="1" x14ac:dyDescent="0.25">
      <c r="F685" s="2"/>
      <c r="O685" s="16"/>
    </row>
    <row r="686" spans="6:15" s="1" customFormat="1" x14ac:dyDescent="0.25">
      <c r="F686" s="2"/>
      <c r="O686" s="16"/>
    </row>
    <row r="687" spans="6:15" s="1" customFormat="1" x14ac:dyDescent="0.25">
      <c r="F687" s="2"/>
      <c r="O687" s="16"/>
    </row>
    <row r="688" spans="6:15" s="1" customFormat="1" x14ac:dyDescent="0.25">
      <c r="F688" s="2"/>
      <c r="O688" s="16"/>
    </row>
    <row r="689" spans="6:15" s="1" customFormat="1" x14ac:dyDescent="0.25">
      <c r="F689" s="2"/>
      <c r="O689" s="16"/>
    </row>
    <row r="690" spans="6:15" s="1" customFormat="1" x14ac:dyDescent="0.25">
      <c r="F690" s="2"/>
      <c r="O690" s="16"/>
    </row>
    <row r="691" spans="6:15" s="1" customFormat="1" x14ac:dyDescent="0.25">
      <c r="F691" s="2"/>
      <c r="O691" s="16"/>
    </row>
    <row r="692" spans="6:15" s="1" customFormat="1" x14ac:dyDescent="0.25">
      <c r="F692" s="2"/>
      <c r="O692" s="16"/>
    </row>
    <row r="693" spans="6:15" s="1" customFormat="1" x14ac:dyDescent="0.25">
      <c r="F693" s="2"/>
      <c r="O693" s="16"/>
    </row>
    <row r="694" spans="6:15" s="1" customFormat="1" x14ac:dyDescent="0.25">
      <c r="F694" s="2"/>
      <c r="O694" s="16"/>
    </row>
    <row r="695" spans="6:15" s="1" customFormat="1" x14ac:dyDescent="0.25">
      <c r="F695" s="2"/>
      <c r="O695" s="16"/>
    </row>
    <row r="696" spans="6:15" s="1" customFormat="1" x14ac:dyDescent="0.25">
      <c r="F696" s="2"/>
      <c r="O696" s="16"/>
    </row>
    <row r="697" spans="6:15" s="1" customFormat="1" x14ac:dyDescent="0.25">
      <c r="F697" s="2"/>
      <c r="O697" s="16"/>
    </row>
    <row r="698" spans="6:15" s="1" customFormat="1" x14ac:dyDescent="0.25">
      <c r="F698" s="2"/>
      <c r="O698" s="16"/>
    </row>
    <row r="699" spans="6:15" s="1" customFormat="1" x14ac:dyDescent="0.25">
      <c r="F699" s="2"/>
      <c r="O699" s="16"/>
    </row>
    <row r="700" spans="6:15" s="1" customFormat="1" x14ac:dyDescent="0.25">
      <c r="F700" s="2"/>
      <c r="O700" s="16"/>
    </row>
    <row r="701" spans="6:15" s="1" customFormat="1" x14ac:dyDescent="0.25">
      <c r="F701" s="2"/>
      <c r="O701" s="16"/>
    </row>
    <row r="702" spans="6:15" s="1" customFormat="1" x14ac:dyDescent="0.25">
      <c r="F702" s="2"/>
      <c r="O702" s="16"/>
    </row>
    <row r="703" spans="6:15" s="1" customFormat="1" x14ac:dyDescent="0.25">
      <c r="F703" s="2"/>
      <c r="O703" s="16"/>
    </row>
    <row r="704" spans="6:15" s="1" customFormat="1" x14ac:dyDescent="0.25">
      <c r="F704" s="2"/>
      <c r="O704" s="16"/>
    </row>
    <row r="705" spans="6:15" s="1" customFormat="1" x14ac:dyDescent="0.25">
      <c r="F705" s="2"/>
      <c r="O705" s="16"/>
    </row>
    <row r="706" spans="6:15" s="1" customFormat="1" x14ac:dyDescent="0.25">
      <c r="F706" s="2"/>
      <c r="O706" s="16"/>
    </row>
    <row r="707" spans="6:15" s="1" customFormat="1" x14ac:dyDescent="0.25">
      <c r="F707" s="2"/>
      <c r="O707" s="16"/>
    </row>
    <row r="708" spans="6:15" s="1" customFormat="1" x14ac:dyDescent="0.25">
      <c r="F708" s="2"/>
      <c r="O708" s="16"/>
    </row>
    <row r="709" spans="6:15" s="1" customFormat="1" x14ac:dyDescent="0.25">
      <c r="F709" s="2"/>
      <c r="O709" s="16"/>
    </row>
    <row r="710" spans="6:15" s="1" customFormat="1" x14ac:dyDescent="0.25">
      <c r="F710" s="2"/>
      <c r="O710" s="16"/>
    </row>
    <row r="711" spans="6:15" s="1" customFormat="1" x14ac:dyDescent="0.25">
      <c r="F711" s="2"/>
      <c r="O711" s="16"/>
    </row>
    <row r="712" spans="6:15" s="1" customFormat="1" x14ac:dyDescent="0.25">
      <c r="F712" s="2"/>
      <c r="O712" s="16"/>
    </row>
    <row r="713" spans="6:15" s="1" customFormat="1" x14ac:dyDescent="0.25">
      <c r="F713" s="2"/>
      <c r="O713" s="16"/>
    </row>
    <row r="714" spans="6:15" s="1" customFormat="1" x14ac:dyDescent="0.25">
      <c r="F714" s="2"/>
      <c r="O714" s="16"/>
    </row>
    <row r="715" spans="6:15" s="1" customFormat="1" x14ac:dyDescent="0.25">
      <c r="F715" s="2"/>
      <c r="O715" s="16"/>
    </row>
    <row r="716" spans="6:15" s="1" customFormat="1" x14ac:dyDescent="0.25">
      <c r="F716" s="2"/>
      <c r="O716" s="16"/>
    </row>
    <row r="717" spans="6:15" s="1" customFormat="1" x14ac:dyDescent="0.25">
      <c r="F717" s="2"/>
      <c r="O717" s="16"/>
    </row>
    <row r="718" spans="6:15" s="1" customFormat="1" x14ac:dyDescent="0.25">
      <c r="F718" s="2"/>
      <c r="O718" s="16"/>
    </row>
    <row r="719" spans="6:15" s="1" customFormat="1" x14ac:dyDescent="0.25">
      <c r="F719" s="2"/>
      <c r="O719" s="16"/>
    </row>
    <row r="720" spans="6:15" s="1" customFormat="1" x14ac:dyDescent="0.25">
      <c r="F720" s="2"/>
      <c r="O720" s="16"/>
    </row>
    <row r="721" spans="6:15" s="1" customFormat="1" x14ac:dyDescent="0.25">
      <c r="F721" s="2"/>
      <c r="O721" s="16"/>
    </row>
    <row r="722" spans="6:15" s="1" customFormat="1" x14ac:dyDescent="0.25">
      <c r="F722" s="2"/>
      <c r="O722" s="16"/>
    </row>
    <row r="723" spans="6:15" s="1" customFormat="1" x14ac:dyDescent="0.25">
      <c r="F723" s="2"/>
      <c r="O723" s="16"/>
    </row>
    <row r="724" spans="6:15" s="1" customFormat="1" x14ac:dyDescent="0.25">
      <c r="F724" s="2"/>
      <c r="O724" s="16"/>
    </row>
    <row r="725" spans="6:15" s="1" customFormat="1" x14ac:dyDescent="0.25">
      <c r="F725" s="2"/>
      <c r="O725" s="16"/>
    </row>
    <row r="726" spans="6:15" s="1" customFormat="1" x14ac:dyDescent="0.25">
      <c r="F726" s="2"/>
      <c r="O726" s="16"/>
    </row>
    <row r="727" spans="6:15" s="1" customFormat="1" x14ac:dyDescent="0.25">
      <c r="F727" s="2"/>
      <c r="O727" s="16"/>
    </row>
    <row r="728" spans="6:15" s="1" customFormat="1" x14ac:dyDescent="0.25">
      <c r="F728" s="2"/>
      <c r="O728" s="16"/>
    </row>
    <row r="729" spans="6:15" s="1" customFormat="1" x14ac:dyDescent="0.25">
      <c r="F729" s="2"/>
      <c r="O729" s="16"/>
    </row>
    <row r="730" spans="6:15" s="1" customFormat="1" x14ac:dyDescent="0.25">
      <c r="F730" s="2"/>
      <c r="O730" s="16"/>
    </row>
    <row r="731" spans="6:15" s="1" customFormat="1" x14ac:dyDescent="0.25">
      <c r="F731" s="2"/>
      <c r="O731" s="16"/>
    </row>
    <row r="732" spans="6:15" s="1" customFormat="1" x14ac:dyDescent="0.25">
      <c r="F732" s="2"/>
      <c r="O732" s="16"/>
    </row>
    <row r="733" spans="6:15" s="1" customFormat="1" x14ac:dyDescent="0.25">
      <c r="F733" s="2"/>
      <c r="O733" s="16"/>
    </row>
    <row r="734" spans="6:15" s="1" customFormat="1" x14ac:dyDescent="0.25">
      <c r="F734" s="2"/>
      <c r="O734" s="16"/>
    </row>
    <row r="735" spans="6:15" s="1" customFormat="1" x14ac:dyDescent="0.25">
      <c r="F735" s="2"/>
      <c r="O735" s="16"/>
    </row>
    <row r="736" spans="6:15" s="1" customFormat="1" x14ac:dyDescent="0.25">
      <c r="F736" s="2"/>
      <c r="O736" s="16"/>
    </row>
    <row r="737" spans="6:15" s="1" customFormat="1" x14ac:dyDescent="0.25">
      <c r="F737" s="2"/>
      <c r="O737" s="16"/>
    </row>
    <row r="738" spans="6:15" s="1" customFormat="1" x14ac:dyDescent="0.25">
      <c r="F738" s="2"/>
      <c r="O738" s="16"/>
    </row>
    <row r="739" spans="6:15" s="1" customFormat="1" x14ac:dyDescent="0.25">
      <c r="F739" s="2"/>
      <c r="O739" s="16"/>
    </row>
    <row r="740" spans="6:15" s="1" customFormat="1" x14ac:dyDescent="0.25">
      <c r="F740" s="2"/>
      <c r="O740" s="16"/>
    </row>
    <row r="741" spans="6:15" s="1" customFormat="1" x14ac:dyDescent="0.25">
      <c r="F741" s="2"/>
      <c r="O741" s="16"/>
    </row>
    <row r="742" spans="6:15" s="1" customFormat="1" x14ac:dyDescent="0.25">
      <c r="F742" s="2"/>
      <c r="O742" s="16"/>
    </row>
    <row r="743" spans="6:15" s="1" customFormat="1" x14ac:dyDescent="0.25">
      <c r="F743" s="2"/>
      <c r="O743" s="16"/>
    </row>
    <row r="744" spans="6:15" s="1" customFormat="1" x14ac:dyDescent="0.25">
      <c r="F744" s="2"/>
      <c r="O744" s="16"/>
    </row>
    <row r="745" spans="6:15" s="1" customFormat="1" x14ac:dyDescent="0.25">
      <c r="F745" s="2"/>
      <c r="O745" s="16"/>
    </row>
    <row r="746" spans="6:15" s="1" customFormat="1" x14ac:dyDescent="0.25">
      <c r="F746" s="2"/>
      <c r="O746" s="16"/>
    </row>
    <row r="747" spans="6:15" s="1" customFormat="1" x14ac:dyDescent="0.25">
      <c r="F747" s="2"/>
      <c r="O747" s="16"/>
    </row>
    <row r="748" spans="6:15" s="1" customFormat="1" x14ac:dyDescent="0.25">
      <c r="F748" s="2"/>
      <c r="O748" s="16"/>
    </row>
    <row r="749" spans="6:15" s="1" customFormat="1" x14ac:dyDescent="0.25">
      <c r="F749" s="2"/>
      <c r="O749" s="16"/>
    </row>
    <row r="750" spans="6:15" s="1" customFormat="1" x14ac:dyDescent="0.25">
      <c r="F750" s="2"/>
      <c r="O750" s="16"/>
    </row>
    <row r="751" spans="6:15" s="1" customFormat="1" x14ac:dyDescent="0.25">
      <c r="F751" s="2"/>
      <c r="O751" s="16"/>
    </row>
    <row r="752" spans="6:15" s="1" customFormat="1" x14ac:dyDescent="0.25">
      <c r="F752" s="2"/>
      <c r="O752" s="16"/>
    </row>
    <row r="753" spans="6:15" s="1" customFormat="1" x14ac:dyDescent="0.25">
      <c r="F753" s="2"/>
      <c r="O753" s="16"/>
    </row>
    <row r="754" spans="6:15" s="1" customFormat="1" x14ac:dyDescent="0.25">
      <c r="F754" s="2"/>
      <c r="O754" s="16"/>
    </row>
    <row r="755" spans="6:15" s="1" customFormat="1" x14ac:dyDescent="0.25">
      <c r="F755" s="2"/>
      <c r="O755" s="16"/>
    </row>
    <row r="756" spans="6:15" s="1" customFormat="1" x14ac:dyDescent="0.25">
      <c r="F756" s="2"/>
      <c r="O756" s="16"/>
    </row>
    <row r="757" spans="6:15" s="1" customFormat="1" x14ac:dyDescent="0.25">
      <c r="F757" s="2"/>
      <c r="O757" s="16"/>
    </row>
    <row r="758" spans="6:15" s="1" customFormat="1" x14ac:dyDescent="0.25">
      <c r="F758" s="2"/>
      <c r="O758" s="16"/>
    </row>
    <row r="759" spans="6:15" s="1" customFormat="1" x14ac:dyDescent="0.25">
      <c r="F759" s="2"/>
      <c r="O759" s="16"/>
    </row>
    <row r="760" spans="6:15" s="1" customFormat="1" x14ac:dyDescent="0.25">
      <c r="F760" s="2"/>
      <c r="O760" s="16"/>
    </row>
    <row r="761" spans="6:15" s="1" customFormat="1" x14ac:dyDescent="0.25">
      <c r="F761" s="2"/>
      <c r="O761" s="16"/>
    </row>
    <row r="762" spans="6:15" s="1" customFormat="1" x14ac:dyDescent="0.25">
      <c r="F762" s="2"/>
      <c r="O762" s="16"/>
    </row>
    <row r="763" spans="6:15" s="1" customFormat="1" x14ac:dyDescent="0.25">
      <c r="F763" s="2"/>
      <c r="O763" s="16"/>
    </row>
    <row r="764" spans="6:15" s="1" customFormat="1" x14ac:dyDescent="0.25">
      <c r="F764" s="2"/>
      <c r="O764" s="16"/>
    </row>
    <row r="765" spans="6:15" s="1" customFormat="1" x14ac:dyDescent="0.25">
      <c r="F765" s="2"/>
      <c r="O765" s="16"/>
    </row>
    <row r="766" spans="6:15" s="1" customFormat="1" x14ac:dyDescent="0.25">
      <c r="F766" s="2"/>
      <c r="O766" s="16"/>
    </row>
    <row r="767" spans="6:15" s="1" customFormat="1" x14ac:dyDescent="0.25">
      <c r="F767" s="2"/>
      <c r="O767" s="16"/>
    </row>
    <row r="768" spans="6:15" s="1" customFormat="1" x14ac:dyDescent="0.25">
      <c r="F768" s="2"/>
      <c r="O768" s="16"/>
    </row>
    <row r="769" spans="6:15" s="1" customFormat="1" x14ac:dyDescent="0.25">
      <c r="F769" s="2"/>
      <c r="O769" s="16"/>
    </row>
    <row r="770" spans="6:15" s="1" customFormat="1" x14ac:dyDescent="0.25">
      <c r="F770" s="2"/>
      <c r="O770" s="16"/>
    </row>
    <row r="771" spans="6:15" s="1" customFormat="1" x14ac:dyDescent="0.25">
      <c r="F771" s="2"/>
      <c r="O771" s="16"/>
    </row>
    <row r="772" spans="6:15" s="1" customFormat="1" x14ac:dyDescent="0.25">
      <c r="F772" s="2"/>
      <c r="O772" s="16"/>
    </row>
    <row r="773" spans="6:15" s="1" customFormat="1" x14ac:dyDescent="0.25">
      <c r="F773" s="2"/>
      <c r="O773" s="16"/>
    </row>
    <row r="774" spans="6:15" s="1" customFormat="1" x14ac:dyDescent="0.25">
      <c r="F774" s="2"/>
      <c r="O774" s="16"/>
    </row>
    <row r="775" spans="6:15" s="1" customFormat="1" x14ac:dyDescent="0.25">
      <c r="F775" s="2"/>
      <c r="O775" s="16"/>
    </row>
    <row r="776" spans="6:15" s="1" customFormat="1" x14ac:dyDescent="0.25">
      <c r="F776" s="2"/>
      <c r="O776" s="16"/>
    </row>
    <row r="777" spans="6:15" s="1" customFormat="1" x14ac:dyDescent="0.25">
      <c r="F777" s="2"/>
      <c r="O777" s="16"/>
    </row>
    <row r="778" spans="6:15" s="1" customFormat="1" x14ac:dyDescent="0.25">
      <c r="F778" s="2"/>
      <c r="O778" s="16"/>
    </row>
    <row r="779" spans="6:15" s="1" customFormat="1" x14ac:dyDescent="0.25">
      <c r="F779" s="2"/>
      <c r="O779" s="16"/>
    </row>
    <row r="780" spans="6:15" s="1" customFormat="1" x14ac:dyDescent="0.25">
      <c r="F780" s="2"/>
      <c r="O780" s="16"/>
    </row>
    <row r="781" spans="6:15" s="1" customFormat="1" x14ac:dyDescent="0.25">
      <c r="F781" s="2"/>
      <c r="O781" s="16"/>
    </row>
    <row r="782" spans="6:15" s="1" customFormat="1" x14ac:dyDescent="0.25">
      <c r="F782" s="2"/>
      <c r="O782" s="16"/>
    </row>
    <row r="783" spans="6:15" s="1" customFormat="1" x14ac:dyDescent="0.25">
      <c r="F783" s="2"/>
      <c r="O783" s="16"/>
    </row>
    <row r="784" spans="6:15" s="1" customFormat="1" x14ac:dyDescent="0.25">
      <c r="F784" s="2"/>
      <c r="O784" s="16"/>
    </row>
    <row r="785" spans="6:15" s="1" customFormat="1" x14ac:dyDescent="0.25">
      <c r="F785" s="2"/>
      <c r="O785" s="16"/>
    </row>
    <row r="786" spans="6:15" s="1" customFormat="1" x14ac:dyDescent="0.25">
      <c r="F786" s="2"/>
      <c r="O786" s="16"/>
    </row>
    <row r="787" spans="6:15" s="1" customFormat="1" x14ac:dyDescent="0.25">
      <c r="F787" s="2"/>
      <c r="O787" s="16"/>
    </row>
    <row r="788" spans="6:15" s="1" customFormat="1" x14ac:dyDescent="0.25">
      <c r="F788" s="2"/>
      <c r="O788" s="16"/>
    </row>
    <row r="789" spans="6:15" s="1" customFormat="1" x14ac:dyDescent="0.25">
      <c r="F789" s="2"/>
      <c r="O789" s="16"/>
    </row>
    <row r="790" spans="6:15" s="1" customFormat="1" x14ac:dyDescent="0.25">
      <c r="F790" s="2"/>
      <c r="O790" s="16"/>
    </row>
    <row r="791" spans="6:15" s="1" customFormat="1" x14ac:dyDescent="0.25">
      <c r="F791" s="2"/>
      <c r="O791" s="16"/>
    </row>
    <row r="792" spans="6:15" s="1" customFormat="1" x14ac:dyDescent="0.25">
      <c r="F792" s="2"/>
      <c r="O792" s="16"/>
    </row>
    <row r="793" spans="6:15" s="1" customFormat="1" x14ac:dyDescent="0.25">
      <c r="F793" s="2"/>
      <c r="O793" s="16"/>
    </row>
    <row r="794" spans="6:15" s="1" customFormat="1" x14ac:dyDescent="0.25">
      <c r="F794" s="2"/>
      <c r="O794" s="16"/>
    </row>
    <row r="795" spans="6:15" s="1" customFormat="1" x14ac:dyDescent="0.25">
      <c r="F795" s="2"/>
      <c r="O795" s="16"/>
    </row>
    <row r="796" spans="6:15" s="1" customFormat="1" x14ac:dyDescent="0.25">
      <c r="F796" s="2"/>
      <c r="O796" s="16"/>
    </row>
    <row r="797" spans="6:15" s="1" customFormat="1" x14ac:dyDescent="0.25">
      <c r="F797" s="2"/>
      <c r="O797" s="16"/>
    </row>
    <row r="798" spans="6:15" s="1" customFormat="1" x14ac:dyDescent="0.25">
      <c r="F798" s="2"/>
      <c r="O798" s="16"/>
    </row>
    <row r="799" spans="6:15" s="1" customFormat="1" x14ac:dyDescent="0.25">
      <c r="F799" s="2"/>
      <c r="O799" s="16"/>
    </row>
    <row r="800" spans="6:15" s="1" customFormat="1" x14ac:dyDescent="0.25">
      <c r="F800" s="2"/>
      <c r="O800" s="16"/>
    </row>
    <row r="801" spans="6:15" s="1" customFormat="1" x14ac:dyDescent="0.25">
      <c r="F801" s="2"/>
      <c r="O801" s="16"/>
    </row>
    <row r="802" spans="6:15" s="1" customFormat="1" x14ac:dyDescent="0.25">
      <c r="F802" s="2"/>
      <c r="O802" s="16"/>
    </row>
    <row r="803" spans="6:15" s="1" customFormat="1" x14ac:dyDescent="0.25">
      <c r="F803" s="2"/>
      <c r="O803" s="16"/>
    </row>
    <row r="804" spans="6:15" s="1" customFormat="1" x14ac:dyDescent="0.25">
      <c r="F804" s="2"/>
      <c r="O804" s="16"/>
    </row>
    <row r="805" spans="6:15" s="1" customFormat="1" x14ac:dyDescent="0.25">
      <c r="F805" s="2"/>
      <c r="O805" s="16"/>
    </row>
    <row r="806" spans="6:15" s="1" customFormat="1" x14ac:dyDescent="0.25">
      <c r="F806" s="2"/>
      <c r="O806" s="16"/>
    </row>
    <row r="807" spans="6:15" s="1" customFormat="1" x14ac:dyDescent="0.25">
      <c r="F807" s="2"/>
      <c r="O807" s="16"/>
    </row>
    <row r="808" spans="6:15" s="1" customFormat="1" x14ac:dyDescent="0.25">
      <c r="F808" s="2"/>
      <c r="O808" s="16"/>
    </row>
    <row r="809" spans="6:15" s="1" customFormat="1" x14ac:dyDescent="0.25">
      <c r="F809" s="2"/>
      <c r="O809" s="16"/>
    </row>
    <row r="810" spans="6:15" s="1" customFormat="1" x14ac:dyDescent="0.25">
      <c r="F810" s="2"/>
      <c r="O810" s="16"/>
    </row>
    <row r="811" spans="6:15" s="1" customFormat="1" x14ac:dyDescent="0.25">
      <c r="F811" s="2"/>
      <c r="O811" s="16"/>
    </row>
    <row r="812" spans="6:15" s="1" customFormat="1" x14ac:dyDescent="0.25">
      <c r="F812" s="2"/>
      <c r="O812" s="16"/>
    </row>
    <row r="813" spans="6:15" s="1" customFormat="1" x14ac:dyDescent="0.25">
      <c r="F813" s="2"/>
      <c r="O813" s="16"/>
    </row>
    <row r="814" spans="6:15" s="1" customFormat="1" x14ac:dyDescent="0.25">
      <c r="F814" s="2"/>
      <c r="O814" s="16"/>
    </row>
    <row r="815" spans="6:15" s="1" customFormat="1" x14ac:dyDescent="0.25">
      <c r="F815" s="2"/>
      <c r="O815" s="16"/>
    </row>
    <row r="816" spans="6:15" s="1" customFormat="1" x14ac:dyDescent="0.25">
      <c r="F816" s="2"/>
      <c r="O816" s="16"/>
    </row>
    <row r="817" spans="6:15" s="1" customFormat="1" x14ac:dyDescent="0.25">
      <c r="F817" s="2"/>
      <c r="O817" s="16"/>
    </row>
    <row r="818" spans="6:15" s="1" customFormat="1" x14ac:dyDescent="0.25">
      <c r="F818" s="2"/>
      <c r="O818" s="16"/>
    </row>
    <row r="819" spans="6:15" s="1" customFormat="1" x14ac:dyDescent="0.25">
      <c r="F819" s="2"/>
      <c r="O819" s="16"/>
    </row>
    <row r="820" spans="6:15" s="1" customFormat="1" x14ac:dyDescent="0.25">
      <c r="F820" s="2"/>
      <c r="O820" s="16"/>
    </row>
    <row r="821" spans="6:15" s="1" customFormat="1" x14ac:dyDescent="0.25">
      <c r="F821" s="2"/>
      <c r="O821" s="16"/>
    </row>
    <row r="822" spans="6:15" s="1" customFormat="1" x14ac:dyDescent="0.25">
      <c r="F822" s="2"/>
      <c r="O822" s="16"/>
    </row>
    <row r="823" spans="6:15" s="1" customFormat="1" x14ac:dyDescent="0.25">
      <c r="F823" s="2"/>
      <c r="O823" s="16"/>
    </row>
    <row r="824" spans="6:15" s="1" customFormat="1" x14ac:dyDescent="0.25">
      <c r="F824" s="2"/>
      <c r="O824" s="16"/>
    </row>
    <row r="825" spans="6:15" s="1" customFormat="1" x14ac:dyDescent="0.25">
      <c r="F825" s="2"/>
      <c r="O825" s="16"/>
    </row>
    <row r="826" spans="6:15" s="1" customFormat="1" x14ac:dyDescent="0.25">
      <c r="F826" s="2"/>
      <c r="O826" s="16"/>
    </row>
    <row r="827" spans="6:15" s="1" customFormat="1" x14ac:dyDescent="0.25">
      <c r="F827" s="2"/>
      <c r="O827" s="16"/>
    </row>
    <row r="828" spans="6:15" s="1" customFormat="1" x14ac:dyDescent="0.25">
      <c r="F828" s="2"/>
      <c r="O828" s="16"/>
    </row>
    <row r="829" spans="6:15" s="1" customFormat="1" x14ac:dyDescent="0.25">
      <c r="F829" s="2"/>
      <c r="O829" s="16"/>
    </row>
    <row r="830" spans="6:15" s="1" customFormat="1" x14ac:dyDescent="0.25">
      <c r="F830" s="2"/>
      <c r="O830" s="16"/>
    </row>
    <row r="831" spans="6:15" s="1" customFormat="1" x14ac:dyDescent="0.25">
      <c r="F831" s="2"/>
      <c r="O831" s="16"/>
    </row>
    <row r="832" spans="6:15" s="1" customFormat="1" x14ac:dyDescent="0.25">
      <c r="F832" s="2"/>
      <c r="O832" s="16"/>
    </row>
    <row r="833" spans="6:15" s="1" customFormat="1" x14ac:dyDescent="0.25">
      <c r="F833" s="2"/>
      <c r="O833" s="16"/>
    </row>
    <row r="834" spans="6:15" s="1" customFormat="1" x14ac:dyDescent="0.25">
      <c r="F834" s="2"/>
      <c r="O834" s="16"/>
    </row>
    <row r="835" spans="6:15" s="1" customFormat="1" x14ac:dyDescent="0.25">
      <c r="F835" s="2"/>
      <c r="O835" s="16"/>
    </row>
    <row r="836" spans="6:15" s="1" customFormat="1" x14ac:dyDescent="0.25">
      <c r="F836" s="2"/>
      <c r="O836" s="16"/>
    </row>
    <row r="837" spans="6:15" s="1" customFormat="1" x14ac:dyDescent="0.25">
      <c r="F837" s="2"/>
      <c r="O837" s="16"/>
    </row>
    <row r="838" spans="6:15" s="1" customFormat="1" x14ac:dyDescent="0.25">
      <c r="F838" s="2"/>
      <c r="O838" s="16"/>
    </row>
    <row r="839" spans="6:15" s="1" customFormat="1" x14ac:dyDescent="0.25">
      <c r="F839" s="2"/>
      <c r="O839" s="16"/>
    </row>
    <row r="840" spans="6:15" s="1" customFormat="1" x14ac:dyDescent="0.25">
      <c r="F840" s="2"/>
      <c r="O840" s="16"/>
    </row>
    <row r="841" spans="6:15" s="1" customFormat="1" x14ac:dyDescent="0.25">
      <c r="F841" s="2"/>
      <c r="O841" s="16"/>
    </row>
    <row r="842" spans="6:15" s="1" customFormat="1" x14ac:dyDescent="0.25">
      <c r="F842" s="2"/>
      <c r="O842" s="16"/>
    </row>
    <row r="843" spans="6:15" s="1" customFormat="1" x14ac:dyDescent="0.25">
      <c r="F843" s="2"/>
      <c r="O843" s="16"/>
    </row>
    <row r="844" spans="6:15" s="1" customFormat="1" x14ac:dyDescent="0.25">
      <c r="F844" s="2"/>
      <c r="O844" s="16"/>
    </row>
    <row r="845" spans="6:15" s="1" customFormat="1" x14ac:dyDescent="0.25">
      <c r="F845" s="2"/>
      <c r="O845" s="16"/>
    </row>
    <row r="846" spans="6:15" s="1" customFormat="1" x14ac:dyDescent="0.25">
      <c r="F846" s="2"/>
      <c r="O846" s="16"/>
    </row>
    <row r="847" spans="6:15" s="1" customFormat="1" x14ac:dyDescent="0.25">
      <c r="F847" s="2"/>
      <c r="O847" s="16"/>
    </row>
    <row r="848" spans="6:15" s="1" customFormat="1" x14ac:dyDescent="0.25">
      <c r="F848" s="2"/>
      <c r="O848" s="16"/>
    </row>
    <row r="849" spans="6:15" s="1" customFormat="1" x14ac:dyDescent="0.25">
      <c r="F849" s="2"/>
      <c r="O849" s="16"/>
    </row>
    <row r="850" spans="6:15" s="1" customFormat="1" x14ac:dyDescent="0.25">
      <c r="F850" s="2"/>
      <c r="O850" s="16"/>
    </row>
    <row r="851" spans="6:15" s="1" customFormat="1" x14ac:dyDescent="0.25">
      <c r="F851" s="2"/>
      <c r="O851" s="16"/>
    </row>
    <row r="852" spans="6:15" s="1" customFormat="1" x14ac:dyDescent="0.25">
      <c r="F852" s="2"/>
      <c r="O852" s="16"/>
    </row>
    <row r="853" spans="6:15" s="1" customFormat="1" x14ac:dyDescent="0.25">
      <c r="F853" s="2"/>
      <c r="O853" s="16"/>
    </row>
    <row r="854" spans="6:15" s="1" customFormat="1" x14ac:dyDescent="0.25">
      <c r="F854" s="2"/>
      <c r="O854" s="16"/>
    </row>
    <row r="855" spans="6:15" s="1" customFormat="1" x14ac:dyDescent="0.25">
      <c r="F855" s="2"/>
      <c r="O855" s="16"/>
    </row>
    <row r="856" spans="6:15" s="1" customFormat="1" x14ac:dyDescent="0.25">
      <c r="F856" s="2"/>
      <c r="O856" s="16"/>
    </row>
    <row r="857" spans="6:15" s="1" customFormat="1" x14ac:dyDescent="0.25">
      <c r="F857" s="2"/>
      <c r="O857" s="16"/>
    </row>
    <row r="858" spans="6:15" s="1" customFormat="1" x14ac:dyDescent="0.25">
      <c r="F858" s="2"/>
      <c r="O858" s="16"/>
    </row>
    <row r="859" spans="6:15" s="1" customFormat="1" x14ac:dyDescent="0.25">
      <c r="F859" s="2"/>
      <c r="O859" s="16"/>
    </row>
    <row r="860" spans="6:15" s="1" customFormat="1" x14ac:dyDescent="0.25">
      <c r="F860" s="2"/>
      <c r="O860" s="16"/>
    </row>
    <row r="861" spans="6:15" s="1" customFormat="1" x14ac:dyDescent="0.25">
      <c r="F861" s="2"/>
      <c r="O861" s="16"/>
    </row>
    <row r="862" spans="6:15" s="1" customFormat="1" x14ac:dyDescent="0.25">
      <c r="F862" s="2"/>
      <c r="O862" s="16"/>
    </row>
    <row r="863" spans="6:15" s="1" customFormat="1" x14ac:dyDescent="0.25">
      <c r="F863" s="2"/>
      <c r="O863" s="16"/>
    </row>
    <row r="864" spans="6:15" s="1" customFormat="1" x14ac:dyDescent="0.25">
      <c r="F864" s="2"/>
      <c r="O864" s="16"/>
    </row>
    <row r="865" spans="6:15" s="1" customFormat="1" x14ac:dyDescent="0.25">
      <c r="F865" s="2"/>
      <c r="O865" s="16"/>
    </row>
    <row r="866" spans="6:15" s="1" customFormat="1" x14ac:dyDescent="0.25">
      <c r="F866" s="2"/>
      <c r="O866" s="16"/>
    </row>
    <row r="867" spans="6:15" s="1" customFormat="1" x14ac:dyDescent="0.25">
      <c r="F867" s="2"/>
      <c r="O867" s="16"/>
    </row>
    <row r="868" spans="6:15" s="1" customFormat="1" x14ac:dyDescent="0.25">
      <c r="F868" s="2"/>
      <c r="O868" s="16"/>
    </row>
    <row r="869" spans="6:15" s="1" customFormat="1" x14ac:dyDescent="0.25">
      <c r="F869" s="2"/>
      <c r="O869" s="16"/>
    </row>
    <row r="870" spans="6:15" s="1" customFormat="1" x14ac:dyDescent="0.25">
      <c r="F870" s="2"/>
      <c r="O870" s="16"/>
    </row>
    <row r="871" spans="6:15" s="1" customFormat="1" x14ac:dyDescent="0.25">
      <c r="F871" s="2"/>
      <c r="O871" s="16"/>
    </row>
    <row r="872" spans="6:15" s="1" customFormat="1" x14ac:dyDescent="0.25">
      <c r="F872" s="2"/>
      <c r="O872" s="16"/>
    </row>
    <row r="873" spans="6:15" s="1" customFormat="1" x14ac:dyDescent="0.25">
      <c r="F873" s="2"/>
      <c r="O873" s="16"/>
    </row>
    <row r="874" spans="6:15" s="1" customFormat="1" x14ac:dyDescent="0.25">
      <c r="F874" s="2"/>
      <c r="O874" s="16"/>
    </row>
    <row r="875" spans="6:15" s="1" customFormat="1" x14ac:dyDescent="0.25">
      <c r="F875" s="2"/>
      <c r="O875" s="16"/>
    </row>
    <row r="876" spans="6:15" s="1" customFormat="1" x14ac:dyDescent="0.25">
      <c r="F876" s="2"/>
      <c r="O876" s="16"/>
    </row>
    <row r="877" spans="6:15" s="1" customFormat="1" x14ac:dyDescent="0.25">
      <c r="F877" s="2"/>
      <c r="O877" s="16"/>
    </row>
    <row r="878" spans="6:15" s="1" customFormat="1" x14ac:dyDescent="0.25">
      <c r="F878" s="2"/>
      <c r="O878" s="16"/>
    </row>
    <row r="879" spans="6:15" s="1" customFormat="1" x14ac:dyDescent="0.25">
      <c r="F879" s="2"/>
      <c r="O879" s="16"/>
    </row>
    <row r="880" spans="6:15" s="1" customFormat="1" x14ac:dyDescent="0.25">
      <c r="F880" s="2"/>
      <c r="O880" s="16"/>
    </row>
    <row r="881" spans="6:15" s="1" customFormat="1" x14ac:dyDescent="0.25">
      <c r="F881" s="2"/>
      <c r="O881" s="16"/>
    </row>
    <row r="882" spans="6:15" s="1" customFormat="1" x14ac:dyDescent="0.25">
      <c r="F882" s="2"/>
      <c r="O882" s="16"/>
    </row>
    <row r="883" spans="6:15" s="1" customFormat="1" x14ac:dyDescent="0.25">
      <c r="F883" s="2"/>
      <c r="O883" s="16"/>
    </row>
    <row r="884" spans="6:15" s="1" customFormat="1" x14ac:dyDescent="0.25">
      <c r="F884" s="2"/>
      <c r="O884" s="16"/>
    </row>
    <row r="885" spans="6:15" s="1" customFormat="1" x14ac:dyDescent="0.25">
      <c r="F885" s="2"/>
      <c r="O885" s="16"/>
    </row>
    <row r="886" spans="6:15" s="1" customFormat="1" x14ac:dyDescent="0.25">
      <c r="F886" s="2"/>
      <c r="O886" s="16"/>
    </row>
    <row r="887" spans="6:15" s="1" customFormat="1" x14ac:dyDescent="0.25">
      <c r="F887" s="2"/>
      <c r="O887" s="16"/>
    </row>
    <row r="888" spans="6:15" s="1" customFormat="1" x14ac:dyDescent="0.25">
      <c r="F888" s="2"/>
      <c r="O888" s="16"/>
    </row>
    <row r="889" spans="6:15" s="1" customFormat="1" x14ac:dyDescent="0.25">
      <c r="F889" s="2"/>
      <c r="O889" s="16"/>
    </row>
    <row r="890" spans="6:15" s="1" customFormat="1" x14ac:dyDescent="0.25">
      <c r="F890" s="2"/>
      <c r="O890" s="16"/>
    </row>
    <row r="891" spans="6:15" s="1" customFormat="1" x14ac:dyDescent="0.25">
      <c r="F891" s="2"/>
      <c r="O891" s="16"/>
    </row>
    <row r="892" spans="6:15" s="1" customFormat="1" x14ac:dyDescent="0.25">
      <c r="F892" s="2"/>
      <c r="O892" s="16"/>
    </row>
    <row r="893" spans="6:15" s="1" customFormat="1" x14ac:dyDescent="0.25">
      <c r="F893" s="2"/>
      <c r="O893" s="16"/>
    </row>
    <row r="894" spans="6:15" s="1" customFormat="1" x14ac:dyDescent="0.25">
      <c r="F894" s="2"/>
      <c r="O894" s="16"/>
    </row>
    <row r="895" spans="6:15" s="1" customFormat="1" x14ac:dyDescent="0.25">
      <c r="F895" s="2"/>
      <c r="O895" s="16"/>
    </row>
    <row r="896" spans="6:15" s="1" customFormat="1" x14ac:dyDescent="0.25">
      <c r="F896" s="2"/>
      <c r="O896" s="16"/>
    </row>
    <row r="897" spans="6:15" s="1" customFormat="1" x14ac:dyDescent="0.25">
      <c r="F897" s="2"/>
      <c r="O897" s="16"/>
    </row>
    <row r="898" spans="6:15" s="1" customFormat="1" x14ac:dyDescent="0.25">
      <c r="F898" s="2"/>
      <c r="O898" s="16"/>
    </row>
    <row r="899" spans="6:15" s="1" customFormat="1" x14ac:dyDescent="0.25">
      <c r="F899" s="2"/>
      <c r="O899" s="16"/>
    </row>
    <row r="900" spans="6:15" s="1" customFormat="1" x14ac:dyDescent="0.25">
      <c r="F900" s="2"/>
      <c r="O900" s="16"/>
    </row>
    <row r="901" spans="6:15" s="1" customFormat="1" x14ac:dyDescent="0.25">
      <c r="F901" s="2"/>
      <c r="O901" s="16"/>
    </row>
    <row r="902" spans="6:15" s="1" customFormat="1" x14ac:dyDescent="0.25">
      <c r="F902" s="2"/>
      <c r="O902" s="16"/>
    </row>
    <row r="903" spans="6:15" s="1" customFormat="1" x14ac:dyDescent="0.25">
      <c r="F903" s="2"/>
      <c r="O903" s="16"/>
    </row>
    <row r="904" spans="6:15" s="1" customFormat="1" x14ac:dyDescent="0.25">
      <c r="F904" s="2"/>
      <c r="O904" s="16"/>
    </row>
    <row r="905" spans="6:15" s="1" customFormat="1" x14ac:dyDescent="0.25">
      <c r="F905" s="2"/>
      <c r="O905" s="16"/>
    </row>
    <row r="906" spans="6:15" s="1" customFormat="1" x14ac:dyDescent="0.25">
      <c r="F906" s="2"/>
      <c r="O906" s="16"/>
    </row>
    <row r="907" spans="6:15" s="1" customFormat="1" x14ac:dyDescent="0.25">
      <c r="F907" s="2"/>
      <c r="O907" s="16"/>
    </row>
    <row r="908" spans="6:15" s="1" customFormat="1" x14ac:dyDescent="0.25">
      <c r="F908" s="2"/>
      <c r="O908" s="16"/>
    </row>
    <row r="909" spans="6:15" s="1" customFormat="1" x14ac:dyDescent="0.25">
      <c r="F909" s="2"/>
      <c r="O909" s="16"/>
    </row>
    <row r="910" spans="6:15" s="1" customFormat="1" x14ac:dyDescent="0.25">
      <c r="F910" s="2"/>
      <c r="O910" s="16"/>
    </row>
    <row r="911" spans="6:15" s="1" customFormat="1" x14ac:dyDescent="0.25">
      <c r="F911" s="2"/>
      <c r="O911" s="16"/>
    </row>
    <row r="912" spans="6:15" s="1" customFormat="1" x14ac:dyDescent="0.25">
      <c r="F912" s="2"/>
      <c r="O912" s="16"/>
    </row>
    <row r="913" spans="6:15" s="1" customFormat="1" x14ac:dyDescent="0.25">
      <c r="F913" s="2"/>
      <c r="O913" s="16"/>
    </row>
    <row r="914" spans="6:15" s="1" customFormat="1" x14ac:dyDescent="0.25">
      <c r="F914" s="2"/>
      <c r="O914" s="16"/>
    </row>
    <row r="915" spans="6:15" s="1" customFormat="1" x14ac:dyDescent="0.25">
      <c r="F915" s="2"/>
      <c r="O915" s="16"/>
    </row>
    <row r="916" spans="6:15" s="1" customFormat="1" x14ac:dyDescent="0.25">
      <c r="F916" s="2"/>
      <c r="O916" s="16"/>
    </row>
    <row r="917" spans="6:15" s="1" customFormat="1" x14ac:dyDescent="0.25">
      <c r="F917" s="2"/>
      <c r="O917" s="16"/>
    </row>
    <row r="918" spans="6:15" s="1" customFormat="1" x14ac:dyDescent="0.25">
      <c r="F918" s="2"/>
      <c r="O918" s="16"/>
    </row>
    <row r="919" spans="6:15" s="1" customFormat="1" x14ac:dyDescent="0.25">
      <c r="F919" s="2"/>
      <c r="O919" s="16"/>
    </row>
    <row r="920" spans="6:15" s="1" customFormat="1" x14ac:dyDescent="0.25">
      <c r="F920" s="2"/>
      <c r="O920" s="16"/>
    </row>
    <row r="921" spans="6:15" s="1" customFormat="1" x14ac:dyDescent="0.25">
      <c r="F921" s="2"/>
      <c r="O921" s="16"/>
    </row>
    <row r="922" spans="6:15" s="1" customFormat="1" x14ac:dyDescent="0.25">
      <c r="F922" s="2"/>
      <c r="O922" s="16"/>
    </row>
    <row r="923" spans="6:15" s="1" customFormat="1" x14ac:dyDescent="0.25">
      <c r="F923" s="2"/>
      <c r="O923" s="16"/>
    </row>
    <row r="924" spans="6:15" s="1" customFormat="1" x14ac:dyDescent="0.25">
      <c r="F924" s="2"/>
      <c r="O924" s="16"/>
    </row>
    <row r="925" spans="6:15" s="1" customFormat="1" x14ac:dyDescent="0.25">
      <c r="F925" s="2"/>
      <c r="O925" s="16"/>
    </row>
    <row r="926" spans="6:15" s="1" customFormat="1" x14ac:dyDescent="0.25">
      <c r="F926" s="2"/>
      <c r="O926" s="16"/>
    </row>
    <row r="927" spans="6:15" s="1" customFormat="1" x14ac:dyDescent="0.25">
      <c r="F927" s="2"/>
      <c r="O927" s="16"/>
    </row>
    <row r="928" spans="6:15" s="1" customFormat="1" x14ac:dyDescent="0.25">
      <c r="F928" s="2"/>
      <c r="O928" s="16"/>
    </row>
    <row r="929" spans="6:15" s="1" customFormat="1" x14ac:dyDescent="0.25">
      <c r="F929" s="2"/>
      <c r="O929" s="16"/>
    </row>
    <row r="930" spans="6:15" s="1" customFormat="1" x14ac:dyDescent="0.25">
      <c r="F930" s="2"/>
      <c r="O930" s="16"/>
    </row>
    <row r="931" spans="6:15" s="1" customFormat="1" x14ac:dyDescent="0.25">
      <c r="F931" s="2"/>
      <c r="O931" s="16"/>
    </row>
    <row r="932" spans="6:15" s="1" customFormat="1" x14ac:dyDescent="0.25">
      <c r="F932" s="2"/>
      <c r="O932" s="16"/>
    </row>
    <row r="933" spans="6:15" s="1" customFormat="1" x14ac:dyDescent="0.25">
      <c r="F933" s="2"/>
      <c r="O933" s="16"/>
    </row>
    <row r="934" spans="6:15" s="1" customFormat="1" x14ac:dyDescent="0.25">
      <c r="F934" s="2"/>
      <c r="O934" s="16"/>
    </row>
    <row r="935" spans="6:15" s="1" customFormat="1" x14ac:dyDescent="0.25">
      <c r="F935" s="2"/>
      <c r="O935" s="16"/>
    </row>
    <row r="936" spans="6:15" s="1" customFormat="1" x14ac:dyDescent="0.25">
      <c r="F936" s="2"/>
      <c r="O936" s="16"/>
    </row>
    <row r="937" spans="6:15" s="1" customFormat="1" x14ac:dyDescent="0.25">
      <c r="F937" s="2"/>
      <c r="O937" s="16"/>
    </row>
    <row r="938" spans="6:15" s="1" customFormat="1" x14ac:dyDescent="0.25">
      <c r="F938" s="2"/>
      <c r="O938" s="16"/>
    </row>
    <row r="939" spans="6:15" s="1" customFormat="1" x14ac:dyDescent="0.25">
      <c r="F939" s="2"/>
      <c r="O939" s="16"/>
    </row>
    <row r="940" spans="6:15" s="1" customFormat="1" x14ac:dyDescent="0.25">
      <c r="F940" s="2"/>
      <c r="O940" s="16"/>
    </row>
    <row r="941" spans="6:15" s="1" customFormat="1" x14ac:dyDescent="0.25">
      <c r="F941" s="2"/>
      <c r="O941" s="16"/>
    </row>
    <row r="942" spans="6:15" s="1" customFormat="1" x14ac:dyDescent="0.25">
      <c r="F942" s="2"/>
      <c r="O942" s="16"/>
    </row>
    <row r="943" spans="6:15" s="1" customFormat="1" x14ac:dyDescent="0.25">
      <c r="F943" s="2"/>
      <c r="O943" s="16"/>
    </row>
    <row r="944" spans="6:15" s="1" customFormat="1" x14ac:dyDescent="0.25">
      <c r="F944" s="2"/>
      <c r="O944" s="16"/>
    </row>
    <row r="945" spans="6:15" s="1" customFormat="1" x14ac:dyDescent="0.25">
      <c r="F945" s="2"/>
      <c r="O945" s="16"/>
    </row>
    <row r="946" spans="6:15" s="1" customFormat="1" x14ac:dyDescent="0.25">
      <c r="F946" s="2"/>
      <c r="O946" s="16"/>
    </row>
    <row r="947" spans="6:15" s="1" customFormat="1" x14ac:dyDescent="0.25">
      <c r="F947" s="2"/>
      <c r="O947" s="16"/>
    </row>
    <row r="948" spans="6:15" s="1" customFormat="1" x14ac:dyDescent="0.25">
      <c r="F948" s="2"/>
      <c r="O948" s="16"/>
    </row>
    <row r="949" spans="6:15" s="1" customFormat="1" x14ac:dyDescent="0.25">
      <c r="F949" s="2"/>
      <c r="O949" s="16"/>
    </row>
    <row r="950" spans="6:15" s="1" customFormat="1" x14ac:dyDescent="0.25">
      <c r="F950" s="2"/>
      <c r="O950" s="16"/>
    </row>
    <row r="951" spans="6:15" s="1" customFormat="1" x14ac:dyDescent="0.25">
      <c r="F951" s="2"/>
      <c r="O951" s="16"/>
    </row>
    <row r="952" spans="6:15" s="1" customFormat="1" x14ac:dyDescent="0.25">
      <c r="F952" s="2"/>
      <c r="O952" s="16"/>
    </row>
    <row r="953" spans="6:15" s="1" customFormat="1" x14ac:dyDescent="0.25">
      <c r="F953" s="2"/>
      <c r="O953" s="16"/>
    </row>
    <row r="954" spans="6:15" s="1" customFormat="1" x14ac:dyDescent="0.25">
      <c r="F954" s="2"/>
      <c r="O954" s="16"/>
    </row>
    <row r="955" spans="6:15" s="1" customFormat="1" x14ac:dyDescent="0.25">
      <c r="F955" s="2"/>
      <c r="O955" s="16"/>
    </row>
    <row r="956" spans="6:15" s="1" customFormat="1" x14ac:dyDescent="0.25">
      <c r="F956" s="2"/>
      <c r="O956" s="16"/>
    </row>
    <row r="957" spans="6:15" s="1" customFormat="1" x14ac:dyDescent="0.25">
      <c r="F957" s="2"/>
      <c r="O957" s="16"/>
    </row>
    <row r="958" spans="6:15" s="1" customFormat="1" x14ac:dyDescent="0.25">
      <c r="F958" s="2"/>
      <c r="O958" s="16"/>
    </row>
    <row r="959" spans="6:15" s="1" customFormat="1" x14ac:dyDescent="0.25">
      <c r="F959" s="2"/>
      <c r="O959" s="16"/>
    </row>
    <row r="960" spans="6:15" s="1" customFormat="1" x14ac:dyDescent="0.25">
      <c r="F960" s="2"/>
      <c r="O960" s="16"/>
    </row>
    <row r="961" spans="6:15" s="1" customFormat="1" x14ac:dyDescent="0.25">
      <c r="F961" s="2"/>
      <c r="O961" s="16"/>
    </row>
    <row r="962" spans="6:15" s="1" customFormat="1" x14ac:dyDescent="0.25">
      <c r="F962" s="2"/>
      <c r="O962" s="16"/>
    </row>
    <row r="963" spans="6:15" s="1" customFormat="1" x14ac:dyDescent="0.25">
      <c r="F963" s="2"/>
      <c r="O963" s="16"/>
    </row>
    <row r="964" spans="6:15" s="1" customFormat="1" x14ac:dyDescent="0.25">
      <c r="F964" s="2"/>
      <c r="O964" s="16"/>
    </row>
    <row r="965" spans="6:15" s="1" customFormat="1" x14ac:dyDescent="0.25">
      <c r="F965" s="2"/>
      <c r="O965" s="16"/>
    </row>
    <row r="966" spans="6:15" s="1" customFormat="1" x14ac:dyDescent="0.25">
      <c r="F966" s="2"/>
      <c r="O966" s="16"/>
    </row>
    <row r="967" spans="6:15" s="1" customFormat="1" x14ac:dyDescent="0.25">
      <c r="F967" s="2"/>
      <c r="O967" s="16"/>
    </row>
    <row r="968" spans="6:15" s="1" customFormat="1" x14ac:dyDescent="0.25">
      <c r="F968" s="2"/>
      <c r="O968" s="16"/>
    </row>
    <row r="969" spans="6:15" s="1" customFormat="1" x14ac:dyDescent="0.25">
      <c r="F969" s="2"/>
      <c r="O969" s="16"/>
    </row>
    <row r="970" spans="6:15" s="1" customFormat="1" x14ac:dyDescent="0.25">
      <c r="F970" s="2"/>
      <c r="O970" s="16"/>
    </row>
    <row r="971" spans="6:15" s="1" customFormat="1" x14ac:dyDescent="0.25">
      <c r="F971" s="2"/>
      <c r="O971" s="16"/>
    </row>
    <row r="972" spans="6:15" s="1" customFormat="1" x14ac:dyDescent="0.25">
      <c r="F972" s="2"/>
      <c r="O972" s="16"/>
    </row>
    <row r="973" spans="6:15" s="1" customFormat="1" x14ac:dyDescent="0.25">
      <c r="F973" s="2"/>
      <c r="O973" s="16"/>
    </row>
    <row r="974" spans="6:15" s="1" customFormat="1" x14ac:dyDescent="0.25">
      <c r="F974" s="2"/>
      <c r="O974" s="16"/>
    </row>
    <row r="975" spans="6:15" s="1" customFormat="1" x14ac:dyDescent="0.25">
      <c r="F975" s="2"/>
      <c r="O975" s="16"/>
    </row>
    <row r="976" spans="6:15" s="1" customFormat="1" x14ac:dyDescent="0.25">
      <c r="F976" s="2"/>
      <c r="O976" s="16"/>
    </row>
    <row r="977" spans="6:15" s="1" customFormat="1" x14ac:dyDescent="0.25">
      <c r="F977" s="2"/>
      <c r="O977" s="16"/>
    </row>
    <row r="978" spans="6:15" s="1" customFormat="1" x14ac:dyDescent="0.25">
      <c r="F978" s="2"/>
      <c r="O978" s="16"/>
    </row>
    <row r="979" spans="6:15" s="1" customFormat="1" x14ac:dyDescent="0.25">
      <c r="F979" s="2"/>
      <c r="O979" s="16"/>
    </row>
    <row r="980" spans="6:15" s="1" customFormat="1" x14ac:dyDescent="0.25">
      <c r="F980" s="2"/>
      <c r="O980" s="16"/>
    </row>
    <row r="981" spans="6:15" s="1" customFormat="1" x14ac:dyDescent="0.25">
      <c r="F981" s="2"/>
      <c r="O981" s="16"/>
    </row>
    <row r="982" spans="6:15" s="1" customFormat="1" x14ac:dyDescent="0.25">
      <c r="F982" s="2"/>
      <c r="O982" s="16"/>
    </row>
    <row r="983" spans="6:15" s="1" customFormat="1" x14ac:dyDescent="0.25">
      <c r="F983" s="2"/>
      <c r="O983" s="16"/>
    </row>
    <row r="984" spans="6:15" s="1" customFormat="1" x14ac:dyDescent="0.25">
      <c r="F984" s="2"/>
      <c r="O984" s="16"/>
    </row>
    <row r="985" spans="6:15" s="1" customFormat="1" x14ac:dyDescent="0.25">
      <c r="F985" s="2"/>
      <c r="O985" s="16"/>
    </row>
    <row r="986" spans="6:15" s="1" customFormat="1" x14ac:dyDescent="0.25">
      <c r="F986" s="2"/>
      <c r="O986" s="16"/>
    </row>
    <row r="987" spans="6:15" s="1" customFormat="1" x14ac:dyDescent="0.25">
      <c r="F987" s="2"/>
      <c r="O987" s="16"/>
    </row>
    <row r="988" spans="6:15" s="1" customFormat="1" x14ac:dyDescent="0.25">
      <c r="F988" s="2"/>
      <c r="O988" s="16"/>
    </row>
    <row r="989" spans="6:15" s="1" customFormat="1" x14ac:dyDescent="0.25">
      <c r="F989" s="2"/>
      <c r="O989" s="16"/>
    </row>
    <row r="990" spans="6:15" s="1" customFormat="1" x14ac:dyDescent="0.25">
      <c r="F990" s="2"/>
      <c r="O990" s="16"/>
    </row>
    <row r="991" spans="6:15" s="1" customFormat="1" x14ac:dyDescent="0.25">
      <c r="F991" s="2"/>
      <c r="O991" s="16"/>
    </row>
    <row r="992" spans="6:15" s="1" customFormat="1" x14ac:dyDescent="0.25">
      <c r="F992" s="2"/>
      <c r="O992" s="16"/>
    </row>
    <row r="993" spans="6:15" s="1" customFormat="1" x14ac:dyDescent="0.25">
      <c r="F993" s="2"/>
      <c r="O993" s="16"/>
    </row>
    <row r="994" spans="6:15" s="1" customFormat="1" x14ac:dyDescent="0.25">
      <c r="F994" s="2"/>
      <c r="O994" s="16"/>
    </row>
    <row r="995" spans="6:15" s="1" customFormat="1" x14ac:dyDescent="0.25">
      <c r="F995" s="2"/>
      <c r="O995" s="16"/>
    </row>
    <row r="996" spans="6:15" s="1" customFormat="1" x14ac:dyDescent="0.25">
      <c r="F996" s="2"/>
      <c r="O996" s="16"/>
    </row>
    <row r="997" spans="6:15" s="1" customFormat="1" x14ac:dyDescent="0.25">
      <c r="F997" s="2"/>
      <c r="O997" s="16"/>
    </row>
    <row r="998" spans="6:15" s="1" customFormat="1" x14ac:dyDescent="0.25">
      <c r="F998" s="2"/>
      <c r="O998" s="16"/>
    </row>
    <row r="999" spans="6:15" s="1" customFormat="1" x14ac:dyDescent="0.25">
      <c r="F999" s="2"/>
      <c r="O999" s="16"/>
    </row>
    <row r="1000" spans="6:15" s="1" customFormat="1" x14ac:dyDescent="0.25">
      <c r="F1000" s="2"/>
      <c r="O1000" s="16"/>
    </row>
    <row r="1001" spans="6:15" s="1" customFormat="1" x14ac:dyDescent="0.25">
      <c r="F1001" s="2"/>
      <c r="O1001" s="16"/>
    </row>
    <row r="1002" spans="6:15" s="1" customFormat="1" x14ac:dyDescent="0.25">
      <c r="F1002" s="2"/>
      <c r="O1002" s="16"/>
    </row>
    <row r="1003" spans="6:15" s="1" customFormat="1" x14ac:dyDescent="0.25">
      <c r="F1003" s="2"/>
      <c r="O1003" s="16"/>
    </row>
    <row r="1004" spans="6:15" s="1" customFormat="1" x14ac:dyDescent="0.25">
      <c r="F1004" s="2"/>
      <c r="O1004" s="16"/>
    </row>
    <row r="1005" spans="6:15" s="1" customFormat="1" x14ac:dyDescent="0.25">
      <c r="F1005" s="2"/>
      <c r="O1005" s="16"/>
    </row>
    <row r="1006" spans="6:15" s="1" customFormat="1" x14ac:dyDescent="0.25">
      <c r="F1006" s="2"/>
      <c r="O1006" s="16"/>
    </row>
    <row r="1007" spans="6:15" s="1" customFormat="1" x14ac:dyDescent="0.25">
      <c r="F1007" s="2"/>
      <c r="O1007" s="16"/>
    </row>
    <row r="1008" spans="6:15" s="1" customFormat="1" x14ac:dyDescent="0.25">
      <c r="F1008" s="2"/>
      <c r="O1008" s="16"/>
    </row>
    <row r="1009" spans="6:15" s="1" customFormat="1" x14ac:dyDescent="0.25">
      <c r="F1009" s="2"/>
      <c r="O1009" s="16"/>
    </row>
    <row r="1010" spans="6:15" s="1" customFormat="1" x14ac:dyDescent="0.25">
      <c r="F1010" s="2"/>
      <c r="O1010" s="16"/>
    </row>
    <row r="1011" spans="6:15" s="1" customFormat="1" x14ac:dyDescent="0.25">
      <c r="F1011" s="2"/>
      <c r="O1011" s="16"/>
    </row>
    <row r="1012" spans="6:15" s="1" customFormat="1" x14ac:dyDescent="0.25">
      <c r="F1012" s="2"/>
      <c r="O1012" s="16"/>
    </row>
    <row r="1013" spans="6:15" s="1" customFormat="1" x14ac:dyDescent="0.25">
      <c r="F1013" s="2"/>
      <c r="O1013" s="16"/>
    </row>
    <row r="1014" spans="6:15" s="1" customFormat="1" x14ac:dyDescent="0.25">
      <c r="F1014" s="2"/>
      <c r="O1014" s="16"/>
    </row>
    <row r="1015" spans="6:15" s="1" customFormat="1" x14ac:dyDescent="0.25">
      <c r="F1015" s="2"/>
      <c r="O1015" s="16"/>
    </row>
    <row r="1016" spans="6:15" s="1" customFormat="1" x14ac:dyDescent="0.25">
      <c r="F1016" s="2"/>
      <c r="O1016" s="16"/>
    </row>
    <row r="1017" spans="6:15" s="1" customFormat="1" x14ac:dyDescent="0.25">
      <c r="F1017" s="2"/>
      <c r="O1017" s="16"/>
    </row>
    <row r="1018" spans="6:15" s="1" customFormat="1" x14ac:dyDescent="0.25">
      <c r="F1018" s="2"/>
      <c r="O1018" s="16"/>
    </row>
    <row r="1019" spans="6:15" s="1" customFormat="1" x14ac:dyDescent="0.25">
      <c r="F1019" s="2"/>
      <c r="O1019" s="16"/>
    </row>
    <row r="1020" spans="6:15" s="1" customFormat="1" x14ac:dyDescent="0.25">
      <c r="F1020" s="2"/>
      <c r="O1020" s="16"/>
    </row>
    <row r="1021" spans="6:15" s="1" customFormat="1" x14ac:dyDescent="0.25">
      <c r="F1021" s="2"/>
      <c r="L1021" s="3"/>
      <c r="M1021" s="3"/>
      <c r="O1021" s="16"/>
    </row>
    <row r="1022" spans="6:15" s="1" customFormat="1" x14ac:dyDescent="0.25">
      <c r="F1022" s="2"/>
      <c r="L1022" s="3"/>
      <c r="M1022" s="3"/>
      <c r="O1022" s="16"/>
    </row>
    <row r="1023" spans="6:15" s="1" customFormat="1" x14ac:dyDescent="0.25">
      <c r="F1023" s="2"/>
      <c r="L1023" s="3"/>
      <c r="M1023" s="3"/>
      <c r="O1023" s="16"/>
    </row>
    <row r="1024" spans="6:15" s="1" customFormat="1" x14ac:dyDescent="0.25">
      <c r="F1024" s="2"/>
      <c r="L1024" s="3"/>
      <c r="M1024" s="3"/>
      <c r="O1024" s="16"/>
    </row>
    <row r="1025" spans="1:15" s="1" customFormat="1" x14ac:dyDescent="0.25">
      <c r="F1025" s="2"/>
      <c r="L1025" s="3"/>
      <c r="M1025" s="3"/>
      <c r="O1025" s="16"/>
    </row>
    <row r="1026" spans="1:15" s="1" customFormat="1" x14ac:dyDescent="0.25">
      <c r="F1026" s="2"/>
      <c r="L1026" s="3"/>
      <c r="M1026" s="3"/>
      <c r="O1026" s="16"/>
    </row>
    <row r="1027" spans="1:15" s="1" customFormat="1" x14ac:dyDescent="0.25">
      <c r="F1027" s="2"/>
      <c r="L1027" s="3"/>
      <c r="M1027" s="3"/>
      <c r="O1027" s="16"/>
    </row>
    <row r="1028" spans="1:15" s="1" customFormat="1" x14ac:dyDescent="0.25">
      <c r="F1028" s="2"/>
      <c r="L1028" s="3"/>
      <c r="M1028" s="3"/>
      <c r="O1028" s="16"/>
    </row>
    <row r="1029" spans="1:15" s="1" customFormat="1" x14ac:dyDescent="0.25">
      <c r="F1029" s="2"/>
      <c r="L1029" s="3"/>
      <c r="M1029" s="3"/>
      <c r="O1029" s="16"/>
    </row>
    <row r="1030" spans="1:15" s="1" customFormat="1" x14ac:dyDescent="0.25">
      <c r="F1030" s="2"/>
      <c r="L1030" s="3"/>
      <c r="M1030" s="3"/>
      <c r="O1030" s="16"/>
    </row>
    <row r="1031" spans="1:15" s="1" customFormat="1" x14ac:dyDescent="0.25">
      <c r="F1031" s="2"/>
      <c r="L1031" s="3"/>
      <c r="M1031" s="3"/>
      <c r="O1031" s="16"/>
    </row>
    <row r="1032" spans="1:15" s="1" customFormat="1" x14ac:dyDescent="0.25">
      <c r="F1032" s="2"/>
      <c r="L1032" s="3"/>
      <c r="M1032" s="3"/>
      <c r="O1032" s="16"/>
    </row>
    <row r="1033" spans="1:15" s="1" customFormat="1" x14ac:dyDescent="0.25">
      <c r="F1033" s="2"/>
      <c r="L1033" s="3"/>
      <c r="M1033" s="3"/>
      <c r="O1033" s="16"/>
    </row>
    <row r="1034" spans="1:15" s="1" customFormat="1" x14ac:dyDescent="0.25">
      <c r="F1034" s="2"/>
      <c r="L1034" s="3"/>
      <c r="M1034" s="3"/>
      <c r="O1034" s="16"/>
    </row>
    <row r="1035" spans="1:15" s="1" customFormat="1" x14ac:dyDescent="0.25">
      <c r="F1035" s="2"/>
      <c r="L1035" s="3"/>
      <c r="M1035" s="3"/>
      <c r="O1035" s="16"/>
    </row>
    <row r="1036" spans="1:15" s="1" customFormat="1" x14ac:dyDescent="0.25">
      <c r="F1036" s="2"/>
      <c r="L1036" s="3"/>
      <c r="M1036" s="3"/>
      <c r="O1036" s="16"/>
    </row>
    <row r="1037" spans="1:15" s="1" customFormat="1" x14ac:dyDescent="0.25">
      <c r="F1037" s="2"/>
      <c r="L1037" s="3"/>
      <c r="M1037" s="3"/>
      <c r="O1037" s="16"/>
    </row>
    <row r="1038" spans="1:15" s="1" customFormat="1" x14ac:dyDescent="0.25">
      <c r="F1038" s="2"/>
      <c r="L1038" s="3"/>
      <c r="M1038" s="3"/>
      <c r="O1038" s="16"/>
    </row>
    <row r="1039" spans="1:15" s="1" customFormat="1" x14ac:dyDescent="0.25">
      <c r="F1039" s="2"/>
      <c r="L1039" s="3"/>
      <c r="M1039" s="3"/>
      <c r="O1039" s="16"/>
    </row>
    <row r="1040" spans="1:15" x14ac:dyDescent="0.25">
      <c r="A1040" s="1"/>
      <c r="B1040" s="1"/>
      <c r="C1040" s="1"/>
      <c r="D1040" s="1"/>
      <c r="E1040" s="1"/>
      <c r="F1040" s="2"/>
      <c r="G1040" s="1"/>
      <c r="H1040" s="1"/>
      <c r="I1040" s="1"/>
      <c r="J1040" s="1"/>
      <c r="K1040" s="1"/>
    </row>
    <row r="1041" spans="1:4" x14ac:dyDescent="0.25">
      <c r="A1041" s="1"/>
      <c r="B1041" s="1"/>
      <c r="C1041" s="1"/>
      <c r="D1041" s="1"/>
    </row>
    <row r="1042" spans="1:4" x14ac:dyDescent="0.25">
      <c r="A1042" s="1"/>
      <c r="B1042" s="1"/>
      <c r="C1042" s="1"/>
      <c r="D1042" s="1"/>
    </row>
    <row r="1043" spans="1:4" x14ac:dyDescent="0.25">
      <c r="A1043" s="1"/>
      <c r="B1043" s="1"/>
      <c r="C1043" s="1"/>
      <c r="D1043" s="1"/>
    </row>
    <row r="1044" spans="1:4" x14ac:dyDescent="0.25">
      <c r="A1044" s="1"/>
      <c r="B1044" s="1"/>
      <c r="C1044" s="1"/>
      <c r="D1044" s="1"/>
    </row>
    <row r="1045" spans="1:4" x14ac:dyDescent="0.25">
      <c r="A1045" s="1"/>
      <c r="B1045" s="1"/>
      <c r="C1045" s="1"/>
      <c r="D1045" s="1"/>
    </row>
    <row r="1046" spans="1:4" x14ac:dyDescent="0.25">
      <c r="A1046" s="1"/>
      <c r="B1046" s="1"/>
      <c r="C1046" s="1"/>
      <c r="D1046" s="1"/>
    </row>
    <row r="1047" spans="1:4" x14ac:dyDescent="0.25">
      <c r="A1047" s="1"/>
      <c r="B1047" s="1"/>
      <c r="C1047" s="1"/>
      <c r="D1047" s="1"/>
    </row>
    <row r="1048" spans="1:4" x14ac:dyDescent="0.25">
      <c r="A1048" s="1"/>
      <c r="B1048" s="1"/>
      <c r="C1048" s="1"/>
      <c r="D1048" s="1"/>
    </row>
    <row r="1049" spans="1:4" x14ac:dyDescent="0.25">
      <c r="A1049" s="29"/>
      <c r="B1049" s="29"/>
      <c r="D1049" s="1"/>
    </row>
    <row r="1050" spans="1:4" x14ac:dyDescent="0.25">
      <c r="D1050" s="1"/>
    </row>
    <row r="1051" spans="1:4" x14ac:dyDescent="0.25">
      <c r="D1051" s="1"/>
    </row>
    <row r="1052" spans="1:4" x14ac:dyDescent="0.25">
      <c r="D1052" s="1"/>
    </row>
    <row r="1053" spans="1:4" x14ac:dyDescent="0.25">
      <c r="D1053" s="1"/>
    </row>
    <row r="1054" spans="1:4" x14ac:dyDescent="0.25">
      <c r="D1054" s="1"/>
    </row>
    <row r="1055" spans="1:4" x14ac:dyDescent="0.25">
      <c r="D1055" s="1"/>
    </row>
    <row r="1056" spans="1:4" x14ac:dyDescent="0.25">
      <c r="D1056" s="1"/>
    </row>
    <row r="1057" spans="4:4" x14ac:dyDescent="0.25">
      <c r="D1057" s="1"/>
    </row>
    <row r="1058" spans="4:4" x14ac:dyDescent="0.25">
      <c r="D1058" s="1"/>
    </row>
    <row r="1059" spans="4:4" x14ac:dyDescent="0.25">
      <c r="D1059" s="1"/>
    </row>
  </sheetData>
  <sheetProtection selectLockedCells="1" selectUnlockedCells="1"/>
  <mergeCells count="4">
    <mergeCell ref="A2:J2"/>
    <mergeCell ref="B3:C3"/>
    <mergeCell ref="D3:E3"/>
    <mergeCell ref="F3:G3"/>
  </mergeCells>
  <pageMargins left="0.7" right="0.7" top="0.75" bottom="0.75" header="0.3" footer="0.3"/>
  <pageSetup scale="10"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614"/>
  <sheetViews>
    <sheetView showGridLines="0" workbookViewId="0">
      <selection activeCell="E54" sqref="E54:E73"/>
    </sheetView>
  </sheetViews>
  <sheetFormatPr defaultColWidth="8.85546875" defaultRowHeight="15" x14ac:dyDescent="0.25"/>
  <cols>
    <col min="1" max="1" width="11.85546875" style="32" customWidth="1"/>
    <col min="2" max="2" width="17.140625" style="33" customWidth="1"/>
    <col min="3" max="3" width="20.5703125" style="33" customWidth="1"/>
    <col min="4" max="4" width="20.85546875" style="34" customWidth="1"/>
    <col min="5" max="5" width="11.7109375" style="32" customWidth="1"/>
    <col min="6" max="6" width="15.28515625" style="32" customWidth="1"/>
    <col min="7" max="7" width="15.140625" style="32" bestFit="1" customWidth="1"/>
    <col min="8" max="12" width="2.140625" style="32" customWidth="1"/>
    <col min="13" max="16384" width="8.85546875" style="32"/>
  </cols>
  <sheetData>
    <row r="1" spans="1:7" s="151" customFormat="1" ht="30" x14ac:dyDescent="0.25">
      <c r="A1" s="149" t="s">
        <v>30</v>
      </c>
      <c r="B1" s="31" t="s">
        <v>31</v>
      </c>
      <c r="C1" s="31" t="s">
        <v>32</v>
      </c>
      <c r="D1" s="150" t="s">
        <v>33</v>
      </c>
      <c r="E1" s="153" t="s">
        <v>103</v>
      </c>
      <c r="F1" s="154" t="s">
        <v>104</v>
      </c>
      <c r="G1" s="153" t="s">
        <v>105</v>
      </c>
    </row>
    <row r="2" spans="1:7" x14ac:dyDescent="0.25">
      <c r="A2" s="32">
        <v>18</v>
      </c>
      <c r="B2" s="33">
        <v>44060</v>
      </c>
      <c r="C2" s="33">
        <v>44073</v>
      </c>
      <c r="D2" s="34">
        <v>1</v>
      </c>
      <c r="E2" s="152">
        <f>NETWORKDAYS(F2,G2)</f>
        <v>10</v>
      </c>
      <c r="F2" s="155">
        <f>Table1[[#This Row],[Period Start Date]]</f>
        <v>44060</v>
      </c>
      <c r="G2" s="155">
        <f>Table1[[#This Row],[Period End Date]]</f>
        <v>44073</v>
      </c>
    </row>
    <row r="3" spans="1:7" x14ac:dyDescent="0.25">
      <c r="A3" s="32">
        <v>19</v>
      </c>
      <c r="B3" s="33">
        <f t="shared" ref="B3:C3" si="0">B2+14</f>
        <v>44074</v>
      </c>
      <c r="C3" s="33">
        <f t="shared" si="0"/>
        <v>44087</v>
      </c>
      <c r="D3" s="34">
        <v>1</v>
      </c>
      <c r="E3" s="152">
        <f t="shared" ref="E3:E21" si="1">NETWORKDAYS(F3,G3)</f>
        <v>10</v>
      </c>
      <c r="F3" s="155">
        <f>Table1[[#This Row],[Period Start Date]]</f>
        <v>44074</v>
      </c>
      <c r="G3" s="155">
        <f>Table1[[#This Row],[Period End Date]]</f>
        <v>44087</v>
      </c>
    </row>
    <row r="4" spans="1:7" x14ac:dyDescent="0.25">
      <c r="A4" s="32">
        <v>20</v>
      </c>
      <c r="B4" s="33">
        <f t="shared" ref="B4:C19" si="2">B3+14</f>
        <v>44088</v>
      </c>
      <c r="C4" s="33">
        <f t="shared" si="2"/>
        <v>44101</v>
      </c>
      <c r="D4" s="34">
        <v>1</v>
      </c>
      <c r="E4" s="152">
        <f t="shared" si="1"/>
        <v>10</v>
      </c>
      <c r="F4" s="155">
        <f>Table1[[#This Row],[Period Start Date]]</f>
        <v>44088</v>
      </c>
      <c r="G4" s="155">
        <f>Table1[[#This Row],[Period End Date]]</f>
        <v>44101</v>
      </c>
    </row>
    <row r="5" spans="1:7" x14ac:dyDescent="0.25">
      <c r="A5" s="32">
        <v>21</v>
      </c>
      <c r="B5" s="33">
        <f t="shared" si="2"/>
        <v>44102</v>
      </c>
      <c r="C5" s="33">
        <f t="shared" si="2"/>
        <v>44115</v>
      </c>
      <c r="D5" s="34">
        <v>1</v>
      </c>
      <c r="E5" s="152">
        <f t="shared" si="1"/>
        <v>10</v>
      </c>
      <c r="F5" s="155">
        <f>Table1[[#This Row],[Period Start Date]]</f>
        <v>44102</v>
      </c>
      <c r="G5" s="155">
        <f>Table1[[#This Row],[Period End Date]]</f>
        <v>44115</v>
      </c>
    </row>
    <row r="6" spans="1:7" x14ac:dyDescent="0.25">
      <c r="A6" s="32">
        <v>22</v>
      </c>
      <c r="B6" s="33">
        <f t="shared" si="2"/>
        <v>44116</v>
      </c>
      <c r="C6" s="33">
        <f t="shared" si="2"/>
        <v>44129</v>
      </c>
      <c r="D6" s="34">
        <v>1</v>
      </c>
      <c r="E6" s="152">
        <f t="shared" si="1"/>
        <v>10</v>
      </c>
      <c r="F6" s="155">
        <f>Table1[[#This Row],[Period Start Date]]</f>
        <v>44116</v>
      </c>
      <c r="G6" s="155">
        <f>Table1[[#This Row],[Period End Date]]</f>
        <v>44129</v>
      </c>
    </row>
    <row r="7" spans="1:7" x14ac:dyDescent="0.25">
      <c r="A7" s="32">
        <v>23</v>
      </c>
      <c r="B7" s="33">
        <f t="shared" si="2"/>
        <v>44130</v>
      </c>
      <c r="C7" s="33">
        <f t="shared" si="2"/>
        <v>44143</v>
      </c>
      <c r="D7" s="34">
        <v>1</v>
      </c>
      <c r="E7" s="152">
        <f t="shared" si="1"/>
        <v>10</v>
      </c>
      <c r="F7" s="155">
        <f>Table1[[#This Row],[Period Start Date]]</f>
        <v>44130</v>
      </c>
      <c r="G7" s="155">
        <f>Table1[[#This Row],[Period End Date]]</f>
        <v>44143</v>
      </c>
    </row>
    <row r="8" spans="1:7" x14ac:dyDescent="0.25">
      <c r="A8" s="32">
        <v>24</v>
      </c>
      <c r="B8" s="33">
        <f t="shared" si="2"/>
        <v>44144</v>
      </c>
      <c r="C8" s="33">
        <f t="shared" si="2"/>
        <v>44157</v>
      </c>
      <c r="D8" s="34">
        <v>1</v>
      </c>
      <c r="E8" s="152">
        <f t="shared" si="1"/>
        <v>10</v>
      </c>
      <c r="F8" s="155">
        <f>Table1[[#This Row],[Period Start Date]]</f>
        <v>44144</v>
      </c>
      <c r="G8" s="155">
        <f>Table1[[#This Row],[Period End Date]]</f>
        <v>44157</v>
      </c>
    </row>
    <row r="9" spans="1:7" x14ac:dyDescent="0.25">
      <c r="A9" s="32">
        <v>25</v>
      </c>
      <c r="B9" s="33">
        <f t="shared" si="2"/>
        <v>44158</v>
      </c>
      <c r="C9" s="33">
        <f t="shared" si="2"/>
        <v>44171</v>
      </c>
      <c r="D9" s="34">
        <v>1</v>
      </c>
      <c r="E9" s="152">
        <f t="shared" si="1"/>
        <v>10</v>
      </c>
      <c r="F9" s="155">
        <f>Table1[[#This Row],[Period Start Date]]</f>
        <v>44158</v>
      </c>
      <c r="G9" s="155">
        <f>Table1[[#This Row],[Period End Date]]</f>
        <v>44171</v>
      </c>
    </row>
    <row r="10" spans="1:7" x14ac:dyDescent="0.25">
      <c r="A10" s="32">
        <v>26</v>
      </c>
      <c r="B10" s="33">
        <f t="shared" si="2"/>
        <v>44172</v>
      </c>
      <c r="C10" s="33">
        <f t="shared" si="2"/>
        <v>44185</v>
      </c>
      <c r="D10" s="34">
        <v>1</v>
      </c>
      <c r="E10" s="152">
        <f t="shared" si="1"/>
        <v>10</v>
      </c>
      <c r="F10" s="155">
        <f>Table1[[#This Row],[Period Start Date]]</f>
        <v>44172</v>
      </c>
      <c r="G10" s="155">
        <f>Table1[[#This Row],[Period End Date]]</f>
        <v>44185</v>
      </c>
    </row>
    <row r="11" spans="1:7" x14ac:dyDescent="0.25">
      <c r="A11" s="32">
        <v>1</v>
      </c>
      <c r="B11" s="33">
        <f t="shared" si="2"/>
        <v>44186</v>
      </c>
      <c r="C11" s="33">
        <f t="shared" si="2"/>
        <v>44199</v>
      </c>
      <c r="D11" s="34">
        <v>0.5</v>
      </c>
      <c r="E11" s="152">
        <f t="shared" si="1"/>
        <v>5</v>
      </c>
      <c r="F11" s="155">
        <f>Table1[[#This Row],[Period Start Date]]</f>
        <v>44186</v>
      </c>
      <c r="G11" s="155">
        <v>44190</v>
      </c>
    </row>
    <row r="12" spans="1:7" x14ac:dyDescent="0.25">
      <c r="A12" s="32">
        <v>2</v>
      </c>
      <c r="B12" s="33">
        <f t="shared" si="2"/>
        <v>44200</v>
      </c>
      <c r="C12" s="33">
        <f t="shared" si="2"/>
        <v>44213</v>
      </c>
      <c r="D12" s="34">
        <v>1</v>
      </c>
      <c r="E12" s="152">
        <f t="shared" si="1"/>
        <v>10</v>
      </c>
      <c r="F12" s="155">
        <f>Table1[[#This Row],[Period Start Date]]</f>
        <v>44200</v>
      </c>
      <c r="G12" s="155">
        <f>Table1[[#This Row],[Period End Date]]</f>
        <v>44213</v>
      </c>
    </row>
    <row r="13" spans="1:7" x14ac:dyDescent="0.25">
      <c r="A13" s="32">
        <v>3</v>
      </c>
      <c r="B13" s="33">
        <f t="shared" si="2"/>
        <v>44214</v>
      </c>
      <c r="C13" s="33">
        <f t="shared" si="2"/>
        <v>44227</v>
      </c>
      <c r="D13" s="34">
        <v>1</v>
      </c>
      <c r="E13" s="152">
        <f>NETWORKDAYS(F13,G13)</f>
        <v>10</v>
      </c>
      <c r="F13" s="155">
        <f>Table1[[#This Row],[Period Start Date]]</f>
        <v>44214</v>
      </c>
      <c r="G13" s="155">
        <f>Table1[[#This Row],[Period End Date]]</f>
        <v>44227</v>
      </c>
    </row>
    <row r="14" spans="1:7" x14ac:dyDescent="0.25">
      <c r="A14" s="32">
        <v>4</v>
      </c>
      <c r="B14" s="33">
        <f t="shared" si="2"/>
        <v>44228</v>
      </c>
      <c r="C14" s="33">
        <f t="shared" si="2"/>
        <v>44241</v>
      </c>
      <c r="D14" s="34">
        <v>1</v>
      </c>
      <c r="E14" s="152">
        <f t="shared" si="1"/>
        <v>10</v>
      </c>
      <c r="F14" s="155">
        <f>Table1[[#This Row],[Period Start Date]]</f>
        <v>44228</v>
      </c>
      <c r="G14" s="155">
        <f>Table1[[#This Row],[Period End Date]]</f>
        <v>44241</v>
      </c>
    </row>
    <row r="15" spans="1:7" x14ac:dyDescent="0.25">
      <c r="A15" s="32">
        <v>5</v>
      </c>
      <c r="B15" s="33">
        <f t="shared" si="2"/>
        <v>44242</v>
      </c>
      <c r="C15" s="33">
        <f t="shared" si="2"/>
        <v>44255</v>
      </c>
      <c r="D15" s="34">
        <v>1</v>
      </c>
      <c r="E15" s="152">
        <f t="shared" si="1"/>
        <v>10</v>
      </c>
      <c r="F15" s="155">
        <f>Table1[[#This Row],[Period Start Date]]</f>
        <v>44242</v>
      </c>
      <c r="G15" s="155">
        <f>Table1[[#This Row],[Period End Date]]</f>
        <v>44255</v>
      </c>
    </row>
    <row r="16" spans="1:7" x14ac:dyDescent="0.25">
      <c r="A16" s="32">
        <v>6</v>
      </c>
      <c r="B16" s="33">
        <f t="shared" si="2"/>
        <v>44256</v>
      </c>
      <c r="C16" s="33">
        <f t="shared" si="2"/>
        <v>44269</v>
      </c>
      <c r="D16" s="34">
        <v>1</v>
      </c>
      <c r="E16" s="152">
        <f t="shared" si="1"/>
        <v>10</v>
      </c>
      <c r="F16" s="155">
        <f>Table1[[#This Row],[Period Start Date]]</f>
        <v>44256</v>
      </c>
      <c r="G16" s="155">
        <f>Table1[[#This Row],[Period End Date]]</f>
        <v>44269</v>
      </c>
    </row>
    <row r="17" spans="1:7" x14ac:dyDescent="0.25">
      <c r="A17" s="32">
        <v>7</v>
      </c>
      <c r="B17" s="33">
        <f t="shared" si="2"/>
        <v>44270</v>
      </c>
      <c r="C17" s="33">
        <f t="shared" si="2"/>
        <v>44283</v>
      </c>
      <c r="D17" s="34">
        <v>1</v>
      </c>
      <c r="E17" s="152">
        <f t="shared" si="1"/>
        <v>10</v>
      </c>
      <c r="F17" s="155">
        <f>Table1[[#This Row],[Period Start Date]]</f>
        <v>44270</v>
      </c>
      <c r="G17" s="155">
        <f>Table1[[#This Row],[Period End Date]]</f>
        <v>44283</v>
      </c>
    </row>
    <row r="18" spans="1:7" x14ac:dyDescent="0.25">
      <c r="A18" s="32">
        <v>8</v>
      </c>
      <c r="B18" s="33">
        <f t="shared" si="2"/>
        <v>44284</v>
      </c>
      <c r="C18" s="33">
        <f t="shared" si="2"/>
        <v>44297</v>
      </c>
      <c r="D18" s="34">
        <v>1</v>
      </c>
      <c r="E18" s="152">
        <f t="shared" si="1"/>
        <v>10</v>
      </c>
      <c r="F18" s="155">
        <f>Table1[[#This Row],[Period Start Date]]</f>
        <v>44284</v>
      </c>
      <c r="G18" s="155">
        <f>Table1[[#This Row],[Period End Date]]</f>
        <v>44297</v>
      </c>
    </row>
    <row r="19" spans="1:7" x14ac:dyDescent="0.25">
      <c r="A19" s="32">
        <v>9</v>
      </c>
      <c r="B19" s="33">
        <f t="shared" si="2"/>
        <v>44298</v>
      </c>
      <c r="C19" s="33">
        <f t="shared" si="2"/>
        <v>44311</v>
      </c>
      <c r="D19" s="34">
        <v>1</v>
      </c>
      <c r="E19" s="152">
        <f t="shared" si="1"/>
        <v>10</v>
      </c>
      <c r="F19" s="155">
        <f>Table1[[#This Row],[Period Start Date]]</f>
        <v>44298</v>
      </c>
      <c r="G19" s="155">
        <f>Table1[[#This Row],[Period End Date]]</f>
        <v>44311</v>
      </c>
    </row>
    <row r="20" spans="1:7" x14ac:dyDescent="0.25">
      <c r="A20" s="32">
        <v>10</v>
      </c>
      <c r="B20" s="33">
        <f t="shared" ref="B20:C35" si="3">B19+14</f>
        <v>44312</v>
      </c>
      <c r="C20" s="33">
        <f t="shared" si="3"/>
        <v>44325</v>
      </c>
      <c r="D20" s="34">
        <v>1</v>
      </c>
      <c r="E20" s="152">
        <f t="shared" si="1"/>
        <v>10</v>
      </c>
      <c r="F20" s="155">
        <f>Table1[[#This Row],[Period Start Date]]</f>
        <v>44312</v>
      </c>
      <c r="G20" s="155">
        <f>Table1[[#This Row],[Period End Date]]</f>
        <v>44325</v>
      </c>
    </row>
    <row r="21" spans="1:7" x14ac:dyDescent="0.25">
      <c r="A21" s="32">
        <v>11</v>
      </c>
      <c r="B21" s="33">
        <f t="shared" si="3"/>
        <v>44326</v>
      </c>
      <c r="C21" s="33">
        <f t="shared" si="3"/>
        <v>44339</v>
      </c>
      <c r="D21" s="34">
        <v>0.5</v>
      </c>
      <c r="E21" s="152">
        <f t="shared" si="1"/>
        <v>5</v>
      </c>
      <c r="F21" s="155">
        <f>Table1[[#This Row],[Period Start Date]]</f>
        <v>44326</v>
      </c>
      <c r="G21" s="155">
        <v>44330</v>
      </c>
    </row>
    <row r="22" spans="1:7" x14ac:dyDescent="0.25">
      <c r="A22" s="32">
        <v>12</v>
      </c>
      <c r="B22" s="33">
        <f t="shared" si="3"/>
        <v>44340</v>
      </c>
      <c r="C22" s="33">
        <f t="shared" si="3"/>
        <v>44353</v>
      </c>
      <c r="E22" s="152"/>
      <c r="F22" s="152"/>
      <c r="G22" s="155"/>
    </row>
    <row r="23" spans="1:7" x14ac:dyDescent="0.25">
      <c r="A23" s="32">
        <v>13</v>
      </c>
      <c r="B23" s="33">
        <f t="shared" si="3"/>
        <v>44354</v>
      </c>
      <c r="C23" s="33">
        <f t="shared" si="3"/>
        <v>44367</v>
      </c>
      <c r="E23" s="152"/>
      <c r="F23" s="152"/>
      <c r="G23" s="155"/>
    </row>
    <row r="24" spans="1:7" x14ac:dyDescent="0.25">
      <c r="A24" s="32">
        <v>14</v>
      </c>
      <c r="B24" s="33">
        <f t="shared" si="3"/>
        <v>44368</v>
      </c>
      <c r="C24" s="33">
        <f t="shared" si="3"/>
        <v>44381</v>
      </c>
      <c r="E24" s="152"/>
      <c r="F24" s="152"/>
      <c r="G24" s="155"/>
    </row>
    <row r="25" spans="1:7" x14ac:dyDescent="0.25">
      <c r="A25" s="32">
        <v>15</v>
      </c>
      <c r="B25" s="33">
        <f t="shared" si="3"/>
        <v>44382</v>
      </c>
      <c r="C25" s="33">
        <f t="shared" si="3"/>
        <v>44395</v>
      </c>
      <c r="E25" s="152"/>
      <c r="F25" s="152"/>
      <c r="G25" s="155"/>
    </row>
    <row r="26" spans="1:7" x14ac:dyDescent="0.25">
      <c r="A26" s="32">
        <v>16</v>
      </c>
      <c r="B26" s="33">
        <f t="shared" si="3"/>
        <v>44396</v>
      </c>
      <c r="C26" s="33">
        <f t="shared" si="3"/>
        <v>44409</v>
      </c>
      <c r="E26" s="152"/>
      <c r="F26" s="152"/>
      <c r="G26" s="155"/>
    </row>
    <row r="27" spans="1:7" x14ac:dyDescent="0.25">
      <c r="A27" s="32">
        <v>17</v>
      </c>
      <c r="B27" s="33">
        <f t="shared" si="3"/>
        <v>44410</v>
      </c>
      <c r="C27" s="33">
        <f t="shared" si="3"/>
        <v>44423</v>
      </c>
      <c r="E27" s="152"/>
      <c r="F27" s="152"/>
      <c r="G27" s="155"/>
    </row>
    <row r="28" spans="1:7" x14ac:dyDescent="0.25">
      <c r="A28" s="32">
        <v>18</v>
      </c>
      <c r="B28" s="33">
        <f t="shared" si="3"/>
        <v>44424</v>
      </c>
      <c r="C28" s="33">
        <f t="shared" si="3"/>
        <v>44437</v>
      </c>
      <c r="D28" s="34">
        <v>1</v>
      </c>
      <c r="E28" s="152">
        <f t="shared" ref="E28:E47" si="4">NETWORKDAYS(F28,G28)</f>
        <v>10</v>
      </c>
      <c r="F28" s="155">
        <f>Table1[[#This Row],[Period Start Date]]</f>
        <v>44424</v>
      </c>
      <c r="G28" s="155">
        <f>Table1[[#This Row],[Period End Date]]</f>
        <v>44437</v>
      </c>
    </row>
    <row r="29" spans="1:7" x14ac:dyDescent="0.25">
      <c r="A29" s="32">
        <v>19</v>
      </c>
      <c r="B29" s="33">
        <f t="shared" si="3"/>
        <v>44438</v>
      </c>
      <c r="C29" s="33">
        <f t="shared" si="3"/>
        <v>44451</v>
      </c>
      <c r="D29" s="34">
        <v>1</v>
      </c>
      <c r="E29" s="152">
        <f t="shared" si="4"/>
        <v>10</v>
      </c>
      <c r="F29" s="155">
        <f>Table1[[#This Row],[Period Start Date]]</f>
        <v>44438</v>
      </c>
      <c r="G29" s="155">
        <f>Table1[[#This Row],[Period End Date]]</f>
        <v>44451</v>
      </c>
    </row>
    <row r="30" spans="1:7" x14ac:dyDescent="0.25">
      <c r="A30" s="32">
        <v>20</v>
      </c>
      <c r="B30" s="33">
        <f t="shared" si="3"/>
        <v>44452</v>
      </c>
      <c r="C30" s="33">
        <f t="shared" si="3"/>
        <v>44465</v>
      </c>
      <c r="D30" s="34">
        <v>1</v>
      </c>
      <c r="E30" s="152">
        <f t="shared" si="4"/>
        <v>10</v>
      </c>
      <c r="F30" s="155">
        <f>Table1[[#This Row],[Period Start Date]]</f>
        <v>44452</v>
      </c>
      <c r="G30" s="155">
        <f>Table1[[#This Row],[Period End Date]]</f>
        <v>44465</v>
      </c>
    </row>
    <row r="31" spans="1:7" x14ac:dyDescent="0.25">
      <c r="A31" s="32">
        <v>21</v>
      </c>
      <c r="B31" s="33">
        <f t="shared" si="3"/>
        <v>44466</v>
      </c>
      <c r="C31" s="33">
        <f t="shared" si="3"/>
        <v>44479</v>
      </c>
      <c r="D31" s="34">
        <v>1</v>
      </c>
      <c r="E31" s="152">
        <f t="shared" si="4"/>
        <v>10</v>
      </c>
      <c r="F31" s="155">
        <f>Table1[[#This Row],[Period Start Date]]</f>
        <v>44466</v>
      </c>
      <c r="G31" s="155">
        <f>Table1[[#This Row],[Period End Date]]</f>
        <v>44479</v>
      </c>
    </row>
    <row r="32" spans="1:7" x14ac:dyDescent="0.25">
      <c r="A32" s="32">
        <v>22</v>
      </c>
      <c r="B32" s="33">
        <f t="shared" si="3"/>
        <v>44480</v>
      </c>
      <c r="C32" s="33">
        <f t="shared" si="3"/>
        <v>44493</v>
      </c>
      <c r="D32" s="34">
        <v>1</v>
      </c>
      <c r="E32" s="152">
        <f t="shared" si="4"/>
        <v>10</v>
      </c>
      <c r="F32" s="155">
        <f>Table1[[#This Row],[Period Start Date]]</f>
        <v>44480</v>
      </c>
      <c r="G32" s="155">
        <f>Table1[[#This Row],[Period End Date]]</f>
        <v>44493</v>
      </c>
    </row>
    <row r="33" spans="1:7" x14ac:dyDescent="0.25">
      <c r="A33" s="32">
        <v>23</v>
      </c>
      <c r="B33" s="33">
        <f t="shared" si="3"/>
        <v>44494</v>
      </c>
      <c r="C33" s="33">
        <f t="shared" si="3"/>
        <v>44507</v>
      </c>
      <c r="D33" s="34">
        <v>1</v>
      </c>
      <c r="E33" s="152">
        <f t="shared" si="4"/>
        <v>10</v>
      </c>
      <c r="F33" s="155">
        <f>Table1[[#This Row],[Period Start Date]]</f>
        <v>44494</v>
      </c>
      <c r="G33" s="155">
        <f>Table1[[#This Row],[Period End Date]]</f>
        <v>44507</v>
      </c>
    </row>
    <row r="34" spans="1:7" x14ac:dyDescent="0.25">
      <c r="A34" s="32">
        <v>24</v>
      </c>
      <c r="B34" s="33">
        <f t="shared" si="3"/>
        <v>44508</v>
      </c>
      <c r="C34" s="33">
        <f t="shared" si="3"/>
        <v>44521</v>
      </c>
      <c r="D34" s="34">
        <v>1</v>
      </c>
      <c r="E34" s="152">
        <f t="shared" si="4"/>
        <v>10</v>
      </c>
      <c r="F34" s="155">
        <f>Table1[[#This Row],[Period Start Date]]</f>
        <v>44508</v>
      </c>
      <c r="G34" s="155">
        <f>Table1[[#This Row],[Period End Date]]</f>
        <v>44521</v>
      </c>
    </row>
    <row r="35" spans="1:7" x14ac:dyDescent="0.25">
      <c r="A35" s="32">
        <v>25</v>
      </c>
      <c r="B35" s="33">
        <f t="shared" si="3"/>
        <v>44522</v>
      </c>
      <c r="C35" s="33">
        <f t="shared" si="3"/>
        <v>44535</v>
      </c>
      <c r="D35" s="34">
        <v>1</v>
      </c>
      <c r="E35" s="152">
        <f t="shared" si="4"/>
        <v>10</v>
      </c>
      <c r="F35" s="155">
        <f>Table1[[#This Row],[Period Start Date]]</f>
        <v>44522</v>
      </c>
      <c r="G35" s="155">
        <f>Table1[[#This Row],[Period End Date]]</f>
        <v>44535</v>
      </c>
    </row>
    <row r="36" spans="1:7" x14ac:dyDescent="0.25">
      <c r="A36" s="32">
        <v>26</v>
      </c>
      <c r="B36" s="33">
        <f t="shared" ref="B36:C51" si="5">B35+14</f>
        <v>44536</v>
      </c>
      <c r="C36" s="33">
        <f t="shared" si="5"/>
        <v>44549</v>
      </c>
      <c r="D36" s="34">
        <v>1</v>
      </c>
      <c r="E36" s="152">
        <f t="shared" si="4"/>
        <v>10</v>
      </c>
      <c r="F36" s="155">
        <f>Table1[[#This Row],[Period Start Date]]</f>
        <v>44536</v>
      </c>
      <c r="G36" s="155">
        <f>Table1[[#This Row],[Period End Date]]</f>
        <v>44549</v>
      </c>
    </row>
    <row r="37" spans="1:7" x14ac:dyDescent="0.25">
      <c r="A37" s="32">
        <v>1</v>
      </c>
      <c r="B37" s="33">
        <f t="shared" si="5"/>
        <v>44550</v>
      </c>
      <c r="C37" s="33">
        <f t="shared" si="5"/>
        <v>44563</v>
      </c>
      <c r="D37" s="34">
        <v>0.5</v>
      </c>
      <c r="E37" s="152">
        <f t="shared" si="4"/>
        <v>5</v>
      </c>
      <c r="F37" s="155">
        <f>Table1[[#This Row],[Period Start Date]]</f>
        <v>44550</v>
      </c>
      <c r="G37" s="155">
        <v>44554</v>
      </c>
    </row>
    <row r="38" spans="1:7" x14ac:dyDescent="0.25">
      <c r="A38" s="32">
        <v>2</v>
      </c>
      <c r="B38" s="33">
        <f t="shared" si="5"/>
        <v>44564</v>
      </c>
      <c r="C38" s="33">
        <f t="shared" si="5"/>
        <v>44577</v>
      </c>
      <c r="D38" s="34">
        <v>1</v>
      </c>
      <c r="E38" s="152">
        <f t="shared" si="4"/>
        <v>10</v>
      </c>
      <c r="F38" s="155">
        <f>Table1[[#This Row],[Period Start Date]]</f>
        <v>44564</v>
      </c>
      <c r="G38" s="155">
        <f>Table1[[#This Row],[Period End Date]]</f>
        <v>44577</v>
      </c>
    </row>
    <row r="39" spans="1:7" x14ac:dyDescent="0.25">
      <c r="A39" s="32">
        <v>3</v>
      </c>
      <c r="B39" s="33">
        <f t="shared" si="5"/>
        <v>44578</v>
      </c>
      <c r="C39" s="33">
        <f t="shared" si="5"/>
        <v>44591</v>
      </c>
      <c r="D39" s="34">
        <v>1</v>
      </c>
      <c r="E39" s="152">
        <f t="shared" si="4"/>
        <v>10</v>
      </c>
      <c r="F39" s="155">
        <f>Table1[[#This Row],[Period Start Date]]</f>
        <v>44578</v>
      </c>
      <c r="G39" s="155">
        <f>Table1[[#This Row],[Period End Date]]</f>
        <v>44591</v>
      </c>
    </row>
    <row r="40" spans="1:7" x14ac:dyDescent="0.25">
      <c r="A40" s="32">
        <v>4</v>
      </c>
      <c r="B40" s="33">
        <f t="shared" si="5"/>
        <v>44592</v>
      </c>
      <c r="C40" s="33">
        <f t="shared" si="5"/>
        <v>44605</v>
      </c>
      <c r="D40" s="34">
        <v>1</v>
      </c>
      <c r="E40" s="152">
        <f t="shared" si="4"/>
        <v>10</v>
      </c>
      <c r="F40" s="155">
        <f>Table1[[#This Row],[Period Start Date]]</f>
        <v>44592</v>
      </c>
      <c r="G40" s="155">
        <f>Table1[[#This Row],[Period End Date]]</f>
        <v>44605</v>
      </c>
    </row>
    <row r="41" spans="1:7" x14ac:dyDescent="0.25">
      <c r="A41" s="32">
        <v>5</v>
      </c>
      <c r="B41" s="33">
        <f t="shared" si="5"/>
        <v>44606</v>
      </c>
      <c r="C41" s="33">
        <f t="shared" si="5"/>
        <v>44619</v>
      </c>
      <c r="D41" s="34">
        <v>1</v>
      </c>
      <c r="E41" s="152">
        <f t="shared" si="4"/>
        <v>10</v>
      </c>
      <c r="F41" s="155">
        <f>Table1[[#This Row],[Period Start Date]]</f>
        <v>44606</v>
      </c>
      <c r="G41" s="155">
        <f>Table1[[#This Row],[Period End Date]]</f>
        <v>44619</v>
      </c>
    </row>
    <row r="42" spans="1:7" x14ac:dyDescent="0.25">
      <c r="A42" s="32">
        <v>6</v>
      </c>
      <c r="B42" s="33">
        <f t="shared" si="5"/>
        <v>44620</v>
      </c>
      <c r="C42" s="33">
        <f t="shared" si="5"/>
        <v>44633</v>
      </c>
      <c r="D42" s="34">
        <v>1</v>
      </c>
      <c r="E42" s="152">
        <f t="shared" si="4"/>
        <v>10</v>
      </c>
      <c r="F42" s="155">
        <f>Table1[[#This Row],[Period Start Date]]</f>
        <v>44620</v>
      </c>
      <c r="G42" s="155">
        <f>Table1[[#This Row],[Period End Date]]</f>
        <v>44633</v>
      </c>
    </row>
    <row r="43" spans="1:7" x14ac:dyDescent="0.25">
      <c r="A43" s="32">
        <v>7</v>
      </c>
      <c r="B43" s="33">
        <f t="shared" si="5"/>
        <v>44634</v>
      </c>
      <c r="C43" s="33">
        <f t="shared" si="5"/>
        <v>44647</v>
      </c>
      <c r="D43" s="34">
        <v>1</v>
      </c>
      <c r="E43" s="152">
        <f t="shared" si="4"/>
        <v>10</v>
      </c>
      <c r="F43" s="155">
        <f>Table1[[#This Row],[Period Start Date]]</f>
        <v>44634</v>
      </c>
      <c r="G43" s="155">
        <f>Table1[[#This Row],[Period End Date]]</f>
        <v>44647</v>
      </c>
    </row>
    <row r="44" spans="1:7" x14ac:dyDescent="0.25">
      <c r="A44" s="32">
        <v>8</v>
      </c>
      <c r="B44" s="33">
        <f t="shared" si="5"/>
        <v>44648</v>
      </c>
      <c r="C44" s="33">
        <f t="shared" si="5"/>
        <v>44661</v>
      </c>
      <c r="D44" s="34">
        <v>1</v>
      </c>
      <c r="E44" s="152">
        <f t="shared" si="4"/>
        <v>10</v>
      </c>
      <c r="F44" s="155">
        <f>Table1[[#This Row],[Period Start Date]]</f>
        <v>44648</v>
      </c>
      <c r="G44" s="155">
        <f>Table1[[#This Row],[Period End Date]]</f>
        <v>44661</v>
      </c>
    </row>
    <row r="45" spans="1:7" x14ac:dyDescent="0.25">
      <c r="A45" s="32">
        <v>9</v>
      </c>
      <c r="B45" s="33">
        <f t="shared" si="5"/>
        <v>44662</v>
      </c>
      <c r="C45" s="33">
        <f t="shared" si="5"/>
        <v>44675</v>
      </c>
      <c r="D45" s="34">
        <v>1</v>
      </c>
      <c r="E45" s="152">
        <f t="shared" si="4"/>
        <v>10</v>
      </c>
      <c r="F45" s="155">
        <f>Table1[[#This Row],[Period Start Date]]</f>
        <v>44662</v>
      </c>
      <c r="G45" s="155">
        <f>Table1[[#This Row],[Period End Date]]</f>
        <v>44675</v>
      </c>
    </row>
    <row r="46" spans="1:7" x14ac:dyDescent="0.25">
      <c r="A46" s="32">
        <v>10</v>
      </c>
      <c r="B46" s="33">
        <f t="shared" si="5"/>
        <v>44676</v>
      </c>
      <c r="C46" s="33">
        <f t="shared" si="5"/>
        <v>44689</v>
      </c>
      <c r="D46" s="34">
        <v>1</v>
      </c>
      <c r="E46" s="152">
        <f t="shared" si="4"/>
        <v>10</v>
      </c>
      <c r="F46" s="155">
        <f>Table1[[#This Row],[Period Start Date]]</f>
        <v>44676</v>
      </c>
      <c r="G46" s="155">
        <f>Table1[[#This Row],[Period End Date]]</f>
        <v>44689</v>
      </c>
    </row>
    <row r="47" spans="1:7" x14ac:dyDescent="0.25">
      <c r="A47" s="32">
        <v>11</v>
      </c>
      <c r="B47" s="33">
        <f t="shared" si="5"/>
        <v>44690</v>
      </c>
      <c r="C47" s="33">
        <f t="shared" si="5"/>
        <v>44703</v>
      </c>
      <c r="D47" s="34">
        <v>0.5</v>
      </c>
      <c r="E47" s="152">
        <f t="shared" si="4"/>
        <v>5</v>
      </c>
      <c r="F47" s="155">
        <f>Table1[[#This Row],[Period Start Date]]</f>
        <v>44690</v>
      </c>
      <c r="G47" s="155">
        <v>44694</v>
      </c>
    </row>
    <row r="48" spans="1:7" x14ac:dyDescent="0.25">
      <c r="A48" s="32">
        <v>12</v>
      </c>
      <c r="B48" s="33">
        <f t="shared" si="5"/>
        <v>44704</v>
      </c>
      <c r="C48" s="33">
        <f t="shared" si="5"/>
        <v>44717</v>
      </c>
      <c r="E48" s="152"/>
      <c r="F48" s="152"/>
      <c r="G48" s="155"/>
    </row>
    <row r="49" spans="1:7" x14ac:dyDescent="0.25">
      <c r="A49" s="32">
        <v>13</v>
      </c>
      <c r="B49" s="33">
        <f t="shared" si="5"/>
        <v>44718</v>
      </c>
      <c r="C49" s="33">
        <f t="shared" si="5"/>
        <v>44731</v>
      </c>
      <c r="E49" s="152"/>
      <c r="F49" s="152"/>
      <c r="G49" s="155"/>
    </row>
    <row r="50" spans="1:7" x14ac:dyDescent="0.25">
      <c r="A50" s="32">
        <v>14</v>
      </c>
      <c r="B50" s="33">
        <f t="shared" si="5"/>
        <v>44732</v>
      </c>
      <c r="C50" s="33">
        <f t="shared" si="5"/>
        <v>44745</v>
      </c>
      <c r="E50" s="152"/>
      <c r="F50" s="152"/>
      <c r="G50" s="155"/>
    </row>
    <row r="51" spans="1:7" x14ac:dyDescent="0.25">
      <c r="A51" s="32">
        <v>15</v>
      </c>
      <c r="B51" s="33">
        <f t="shared" si="5"/>
        <v>44746</v>
      </c>
      <c r="C51" s="33">
        <f t="shared" si="5"/>
        <v>44759</v>
      </c>
      <c r="E51" s="152"/>
      <c r="F51" s="152"/>
      <c r="G51" s="155"/>
    </row>
    <row r="52" spans="1:7" x14ac:dyDescent="0.25">
      <c r="A52" s="32">
        <v>16</v>
      </c>
      <c r="B52" s="33">
        <f t="shared" ref="B52:C67" si="6">B51+14</f>
        <v>44760</v>
      </c>
      <c r="C52" s="33">
        <f t="shared" si="6"/>
        <v>44773</v>
      </c>
      <c r="E52" s="152"/>
      <c r="F52" s="152"/>
      <c r="G52" s="155"/>
    </row>
    <row r="53" spans="1:7" x14ac:dyDescent="0.25">
      <c r="A53" s="32">
        <v>17</v>
      </c>
      <c r="B53" s="33">
        <f t="shared" si="6"/>
        <v>44774</v>
      </c>
      <c r="C53" s="33">
        <f t="shared" si="6"/>
        <v>44787</v>
      </c>
      <c r="E53" s="152"/>
      <c r="F53" s="152"/>
      <c r="G53" s="155"/>
    </row>
    <row r="54" spans="1:7" x14ac:dyDescent="0.25">
      <c r="A54" s="32">
        <v>18</v>
      </c>
      <c r="B54" s="33">
        <f t="shared" si="6"/>
        <v>44788</v>
      </c>
      <c r="C54" s="33">
        <f t="shared" si="6"/>
        <v>44801</v>
      </c>
      <c r="D54" s="34">
        <v>1</v>
      </c>
      <c r="E54" s="152">
        <f t="shared" ref="E54:E73" si="7">NETWORKDAYS(F54,G54)</f>
        <v>10</v>
      </c>
      <c r="F54" s="155">
        <f>Table1[[#This Row],[Period Start Date]]</f>
        <v>44788</v>
      </c>
      <c r="G54" s="155">
        <f>Table1[[#This Row],[Period End Date]]</f>
        <v>44801</v>
      </c>
    </row>
    <row r="55" spans="1:7" x14ac:dyDescent="0.25">
      <c r="A55" s="32">
        <v>19</v>
      </c>
      <c r="B55" s="33">
        <f t="shared" si="6"/>
        <v>44802</v>
      </c>
      <c r="C55" s="33">
        <f t="shared" si="6"/>
        <v>44815</v>
      </c>
      <c r="D55" s="34">
        <v>1</v>
      </c>
      <c r="E55" s="152">
        <f t="shared" si="7"/>
        <v>10</v>
      </c>
      <c r="F55" s="155">
        <f>Table1[[#This Row],[Period Start Date]]</f>
        <v>44802</v>
      </c>
      <c r="G55" s="155">
        <f>Table1[[#This Row],[Period End Date]]</f>
        <v>44815</v>
      </c>
    </row>
    <row r="56" spans="1:7" x14ac:dyDescent="0.25">
      <c r="A56" s="32">
        <v>20</v>
      </c>
      <c r="B56" s="33">
        <f t="shared" si="6"/>
        <v>44816</v>
      </c>
      <c r="C56" s="33">
        <f t="shared" si="6"/>
        <v>44829</v>
      </c>
      <c r="D56" s="34">
        <v>1</v>
      </c>
      <c r="E56" s="152">
        <f t="shared" si="7"/>
        <v>10</v>
      </c>
      <c r="F56" s="155">
        <f>Table1[[#This Row],[Period Start Date]]</f>
        <v>44816</v>
      </c>
      <c r="G56" s="155">
        <f>Table1[[#This Row],[Period End Date]]</f>
        <v>44829</v>
      </c>
    </row>
    <row r="57" spans="1:7" x14ac:dyDescent="0.25">
      <c r="A57" s="32">
        <v>21</v>
      </c>
      <c r="B57" s="33">
        <f t="shared" si="6"/>
        <v>44830</v>
      </c>
      <c r="C57" s="33">
        <f t="shared" si="6"/>
        <v>44843</v>
      </c>
      <c r="D57" s="34">
        <v>1</v>
      </c>
      <c r="E57" s="152">
        <f t="shared" si="7"/>
        <v>10</v>
      </c>
      <c r="F57" s="155">
        <f>Table1[[#This Row],[Period Start Date]]</f>
        <v>44830</v>
      </c>
      <c r="G57" s="155">
        <f>Table1[[#This Row],[Period End Date]]</f>
        <v>44843</v>
      </c>
    </row>
    <row r="58" spans="1:7" x14ac:dyDescent="0.25">
      <c r="A58" s="32">
        <v>22</v>
      </c>
      <c r="B58" s="33">
        <f t="shared" si="6"/>
        <v>44844</v>
      </c>
      <c r="C58" s="33">
        <f t="shared" si="6"/>
        <v>44857</v>
      </c>
      <c r="D58" s="34">
        <v>1</v>
      </c>
      <c r="E58" s="152">
        <f t="shared" si="7"/>
        <v>10</v>
      </c>
      <c r="F58" s="155">
        <f>Table1[[#This Row],[Period Start Date]]</f>
        <v>44844</v>
      </c>
      <c r="G58" s="155">
        <f>Table1[[#This Row],[Period End Date]]</f>
        <v>44857</v>
      </c>
    </row>
    <row r="59" spans="1:7" x14ac:dyDescent="0.25">
      <c r="A59" s="32">
        <v>23</v>
      </c>
      <c r="B59" s="33">
        <f t="shared" si="6"/>
        <v>44858</v>
      </c>
      <c r="C59" s="33">
        <f t="shared" si="6"/>
        <v>44871</v>
      </c>
      <c r="D59" s="34">
        <v>1</v>
      </c>
      <c r="E59" s="152">
        <f t="shared" si="7"/>
        <v>10</v>
      </c>
      <c r="F59" s="155">
        <f>Table1[[#This Row],[Period Start Date]]</f>
        <v>44858</v>
      </c>
      <c r="G59" s="155">
        <f>Table1[[#This Row],[Period End Date]]</f>
        <v>44871</v>
      </c>
    </row>
    <row r="60" spans="1:7" x14ac:dyDescent="0.25">
      <c r="A60" s="32">
        <v>24</v>
      </c>
      <c r="B60" s="33">
        <f t="shared" si="6"/>
        <v>44872</v>
      </c>
      <c r="C60" s="33">
        <f t="shared" si="6"/>
        <v>44885</v>
      </c>
      <c r="D60" s="34">
        <v>1</v>
      </c>
      <c r="E60" s="152">
        <f t="shared" si="7"/>
        <v>10</v>
      </c>
      <c r="F60" s="155">
        <f>Table1[[#This Row],[Period Start Date]]</f>
        <v>44872</v>
      </c>
      <c r="G60" s="155">
        <f>Table1[[#This Row],[Period End Date]]</f>
        <v>44885</v>
      </c>
    </row>
    <row r="61" spans="1:7" x14ac:dyDescent="0.25">
      <c r="A61" s="32">
        <v>25</v>
      </c>
      <c r="B61" s="33">
        <f t="shared" si="6"/>
        <v>44886</v>
      </c>
      <c r="C61" s="33">
        <f t="shared" si="6"/>
        <v>44899</v>
      </c>
      <c r="D61" s="34">
        <v>1</v>
      </c>
      <c r="E61" s="152">
        <f t="shared" si="7"/>
        <v>10</v>
      </c>
      <c r="F61" s="155">
        <f>Table1[[#This Row],[Period Start Date]]</f>
        <v>44886</v>
      </c>
      <c r="G61" s="155">
        <f>Table1[[#This Row],[Period End Date]]</f>
        <v>44899</v>
      </c>
    </row>
    <row r="62" spans="1:7" x14ac:dyDescent="0.25">
      <c r="A62" s="32">
        <v>26</v>
      </c>
      <c r="B62" s="33">
        <f t="shared" si="6"/>
        <v>44900</v>
      </c>
      <c r="C62" s="33">
        <f t="shared" si="6"/>
        <v>44913</v>
      </c>
      <c r="D62" s="34">
        <v>1</v>
      </c>
      <c r="E62" s="152">
        <f t="shared" si="7"/>
        <v>10</v>
      </c>
      <c r="F62" s="155">
        <f>Table1[[#This Row],[Period Start Date]]</f>
        <v>44900</v>
      </c>
      <c r="G62" s="155">
        <f>Table1[[#This Row],[Period End Date]]</f>
        <v>44913</v>
      </c>
    </row>
    <row r="63" spans="1:7" x14ac:dyDescent="0.25">
      <c r="A63" s="32">
        <v>1</v>
      </c>
      <c r="B63" s="33">
        <f t="shared" si="6"/>
        <v>44914</v>
      </c>
      <c r="C63" s="33">
        <f t="shared" si="6"/>
        <v>44927</v>
      </c>
      <c r="D63" s="34">
        <v>0.5</v>
      </c>
      <c r="E63" s="152">
        <f t="shared" si="7"/>
        <v>5</v>
      </c>
      <c r="F63" s="155">
        <f>Table1[[#This Row],[Period Start Date]]</f>
        <v>44914</v>
      </c>
      <c r="G63" s="155">
        <v>44918</v>
      </c>
    </row>
    <row r="64" spans="1:7" x14ac:dyDescent="0.25">
      <c r="A64" s="32">
        <v>2</v>
      </c>
      <c r="B64" s="33">
        <f t="shared" si="6"/>
        <v>44928</v>
      </c>
      <c r="C64" s="33">
        <f t="shared" si="6"/>
        <v>44941</v>
      </c>
      <c r="D64" s="34">
        <v>1</v>
      </c>
      <c r="E64" s="152">
        <f t="shared" si="7"/>
        <v>10</v>
      </c>
      <c r="F64" s="155">
        <f>Table1[[#This Row],[Period Start Date]]</f>
        <v>44928</v>
      </c>
      <c r="G64" s="155">
        <f>Table1[[#This Row],[Period End Date]]</f>
        <v>44941</v>
      </c>
    </row>
    <row r="65" spans="1:7" x14ac:dyDescent="0.25">
      <c r="A65" s="32">
        <v>3</v>
      </c>
      <c r="B65" s="33">
        <f t="shared" si="6"/>
        <v>44942</v>
      </c>
      <c r="C65" s="33">
        <f t="shared" si="6"/>
        <v>44955</v>
      </c>
      <c r="D65" s="34">
        <v>1</v>
      </c>
      <c r="E65" s="152">
        <f t="shared" si="7"/>
        <v>10</v>
      </c>
      <c r="F65" s="155">
        <f>Table1[[#This Row],[Period Start Date]]</f>
        <v>44942</v>
      </c>
      <c r="G65" s="155">
        <f>Table1[[#This Row],[Period End Date]]</f>
        <v>44955</v>
      </c>
    </row>
    <row r="66" spans="1:7" x14ac:dyDescent="0.25">
      <c r="A66" s="32">
        <v>4</v>
      </c>
      <c r="B66" s="33">
        <f t="shared" si="6"/>
        <v>44956</v>
      </c>
      <c r="C66" s="33">
        <f t="shared" si="6"/>
        <v>44969</v>
      </c>
      <c r="D66" s="34">
        <v>1</v>
      </c>
      <c r="E66" s="152">
        <f t="shared" si="7"/>
        <v>10</v>
      </c>
      <c r="F66" s="155">
        <f>Table1[[#This Row],[Period Start Date]]</f>
        <v>44956</v>
      </c>
      <c r="G66" s="155">
        <f>Table1[[#This Row],[Period End Date]]</f>
        <v>44969</v>
      </c>
    </row>
    <row r="67" spans="1:7" x14ac:dyDescent="0.25">
      <c r="A67" s="32">
        <v>5</v>
      </c>
      <c r="B67" s="33">
        <f t="shared" si="6"/>
        <v>44970</v>
      </c>
      <c r="C67" s="33">
        <f t="shared" si="6"/>
        <v>44983</v>
      </c>
      <c r="D67" s="34">
        <v>1</v>
      </c>
      <c r="E67" s="152">
        <f t="shared" si="7"/>
        <v>10</v>
      </c>
      <c r="F67" s="155">
        <f>Table1[[#This Row],[Period Start Date]]</f>
        <v>44970</v>
      </c>
      <c r="G67" s="155">
        <f>Table1[[#This Row],[Period End Date]]</f>
        <v>44983</v>
      </c>
    </row>
    <row r="68" spans="1:7" x14ac:dyDescent="0.25">
      <c r="A68" s="32">
        <v>6</v>
      </c>
      <c r="B68" s="33">
        <f t="shared" ref="B68:C83" si="8">B67+14</f>
        <v>44984</v>
      </c>
      <c r="C68" s="33">
        <f t="shared" si="8"/>
        <v>44997</v>
      </c>
      <c r="D68" s="34">
        <v>1</v>
      </c>
      <c r="E68" s="152">
        <f t="shared" si="7"/>
        <v>10</v>
      </c>
      <c r="F68" s="155">
        <f>Table1[[#This Row],[Period Start Date]]</f>
        <v>44984</v>
      </c>
      <c r="G68" s="155">
        <f>Table1[[#This Row],[Period End Date]]</f>
        <v>44997</v>
      </c>
    </row>
    <row r="69" spans="1:7" x14ac:dyDescent="0.25">
      <c r="A69" s="32">
        <v>7</v>
      </c>
      <c r="B69" s="33">
        <f t="shared" si="8"/>
        <v>44998</v>
      </c>
      <c r="C69" s="33">
        <f t="shared" si="8"/>
        <v>45011</v>
      </c>
      <c r="D69" s="34">
        <v>1</v>
      </c>
      <c r="E69" s="152">
        <f t="shared" si="7"/>
        <v>10</v>
      </c>
      <c r="F69" s="155">
        <f>Table1[[#This Row],[Period Start Date]]</f>
        <v>44998</v>
      </c>
      <c r="G69" s="155">
        <f>Table1[[#This Row],[Period End Date]]</f>
        <v>45011</v>
      </c>
    </row>
    <row r="70" spans="1:7" x14ac:dyDescent="0.25">
      <c r="A70" s="32">
        <v>8</v>
      </c>
      <c r="B70" s="33">
        <f t="shared" si="8"/>
        <v>45012</v>
      </c>
      <c r="C70" s="33">
        <f t="shared" si="8"/>
        <v>45025</v>
      </c>
      <c r="D70" s="34">
        <v>1</v>
      </c>
      <c r="E70" s="152">
        <f t="shared" si="7"/>
        <v>10</v>
      </c>
      <c r="F70" s="155">
        <f>Table1[[#This Row],[Period Start Date]]</f>
        <v>45012</v>
      </c>
      <c r="G70" s="155">
        <f>Table1[[#This Row],[Period End Date]]</f>
        <v>45025</v>
      </c>
    </row>
    <row r="71" spans="1:7" x14ac:dyDescent="0.25">
      <c r="A71" s="32">
        <v>9</v>
      </c>
      <c r="B71" s="33">
        <f t="shared" si="8"/>
        <v>45026</v>
      </c>
      <c r="C71" s="33">
        <f t="shared" si="8"/>
        <v>45039</v>
      </c>
      <c r="D71" s="34">
        <v>1</v>
      </c>
      <c r="E71" s="152">
        <f t="shared" si="7"/>
        <v>10</v>
      </c>
      <c r="F71" s="155">
        <f>Table1[[#This Row],[Period Start Date]]</f>
        <v>45026</v>
      </c>
      <c r="G71" s="155">
        <f>Table1[[#This Row],[Period End Date]]</f>
        <v>45039</v>
      </c>
    </row>
    <row r="72" spans="1:7" x14ac:dyDescent="0.25">
      <c r="A72" s="32">
        <v>10</v>
      </c>
      <c r="B72" s="33">
        <f t="shared" si="8"/>
        <v>45040</v>
      </c>
      <c r="C72" s="33">
        <f t="shared" si="8"/>
        <v>45053</v>
      </c>
      <c r="D72" s="34">
        <v>1</v>
      </c>
      <c r="E72" s="152">
        <f t="shared" si="7"/>
        <v>10</v>
      </c>
      <c r="F72" s="155">
        <f>Table1[[#This Row],[Period Start Date]]</f>
        <v>45040</v>
      </c>
      <c r="G72" s="155">
        <f>Table1[[#This Row],[Period End Date]]</f>
        <v>45053</v>
      </c>
    </row>
    <row r="73" spans="1:7" x14ac:dyDescent="0.25">
      <c r="A73" s="32">
        <v>11</v>
      </c>
      <c r="B73" s="33">
        <f t="shared" si="8"/>
        <v>45054</v>
      </c>
      <c r="C73" s="33">
        <f t="shared" si="8"/>
        <v>45067</v>
      </c>
      <c r="D73" s="34">
        <v>0.5</v>
      </c>
      <c r="E73" s="152">
        <f t="shared" si="7"/>
        <v>5</v>
      </c>
      <c r="F73" s="155">
        <f>Table1[[#This Row],[Period Start Date]]</f>
        <v>45054</v>
      </c>
      <c r="G73" s="155">
        <v>45058</v>
      </c>
    </row>
    <row r="74" spans="1:7" x14ac:dyDescent="0.25">
      <c r="A74" s="32">
        <v>12</v>
      </c>
      <c r="B74" s="33">
        <f t="shared" si="8"/>
        <v>45068</v>
      </c>
      <c r="C74" s="33">
        <f t="shared" si="8"/>
        <v>45081</v>
      </c>
      <c r="E74" s="152"/>
      <c r="F74" s="152"/>
      <c r="G74" s="155"/>
    </row>
    <row r="75" spans="1:7" x14ac:dyDescent="0.25">
      <c r="A75" s="32">
        <v>13</v>
      </c>
      <c r="B75" s="33">
        <f t="shared" si="8"/>
        <v>45082</v>
      </c>
      <c r="C75" s="33">
        <f t="shared" si="8"/>
        <v>45095</v>
      </c>
      <c r="E75" s="152"/>
      <c r="F75" s="152"/>
      <c r="G75" s="155"/>
    </row>
    <row r="76" spans="1:7" x14ac:dyDescent="0.25">
      <c r="A76" s="32">
        <v>14</v>
      </c>
      <c r="B76" s="33">
        <f t="shared" si="8"/>
        <v>45096</v>
      </c>
      <c r="C76" s="33">
        <f t="shared" si="8"/>
        <v>45109</v>
      </c>
      <c r="E76" s="152"/>
      <c r="F76" s="152"/>
      <c r="G76" s="155"/>
    </row>
    <row r="77" spans="1:7" x14ac:dyDescent="0.25">
      <c r="A77" s="32">
        <v>15</v>
      </c>
      <c r="B77" s="33">
        <f t="shared" si="8"/>
        <v>45110</v>
      </c>
      <c r="C77" s="33">
        <f t="shared" si="8"/>
        <v>45123</v>
      </c>
      <c r="E77" s="152"/>
      <c r="F77" s="152"/>
      <c r="G77" s="155"/>
    </row>
    <row r="78" spans="1:7" x14ac:dyDescent="0.25">
      <c r="A78" s="32">
        <v>16</v>
      </c>
      <c r="B78" s="33">
        <f t="shared" si="8"/>
        <v>45124</v>
      </c>
      <c r="C78" s="33">
        <f t="shared" si="8"/>
        <v>45137</v>
      </c>
      <c r="E78" s="152"/>
      <c r="F78" s="152"/>
      <c r="G78" s="155"/>
    </row>
    <row r="79" spans="1:7" x14ac:dyDescent="0.25">
      <c r="A79" s="32">
        <v>17</v>
      </c>
      <c r="B79" s="33">
        <f t="shared" si="8"/>
        <v>45138</v>
      </c>
      <c r="C79" s="33">
        <f t="shared" si="8"/>
        <v>45151</v>
      </c>
      <c r="E79" s="152"/>
      <c r="F79" s="152"/>
      <c r="G79" s="155"/>
    </row>
    <row r="80" spans="1:7" x14ac:dyDescent="0.25">
      <c r="A80" s="32">
        <v>18</v>
      </c>
      <c r="B80" s="33">
        <f t="shared" si="8"/>
        <v>45152</v>
      </c>
      <c r="C80" s="33">
        <f t="shared" si="8"/>
        <v>45165</v>
      </c>
      <c r="D80" s="34">
        <v>1</v>
      </c>
      <c r="E80" s="152">
        <f t="shared" ref="E80:E99" si="9">NETWORKDAYS(F80,G80)</f>
        <v>10</v>
      </c>
      <c r="F80" s="155">
        <f>Table1[[#This Row],[Period Start Date]]</f>
        <v>45152</v>
      </c>
      <c r="G80" s="155">
        <f>Table1[[#This Row],[Period End Date]]</f>
        <v>45165</v>
      </c>
    </row>
    <row r="81" spans="1:7" x14ac:dyDescent="0.25">
      <c r="A81" s="32">
        <v>19</v>
      </c>
      <c r="B81" s="33">
        <f t="shared" si="8"/>
        <v>45166</v>
      </c>
      <c r="C81" s="33">
        <f t="shared" si="8"/>
        <v>45179</v>
      </c>
      <c r="D81" s="34">
        <v>1</v>
      </c>
      <c r="E81" s="152">
        <f t="shared" si="9"/>
        <v>10</v>
      </c>
      <c r="F81" s="155">
        <f>Table1[[#This Row],[Period Start Date]]</f>
        <v>45166</v>
      </c>
      <c r="G81" s="155">
        <f>Table1[[#This Row],[Period End Date]]</f>
        <v>45179</v>
      </c>
    </row>
    <row r="82" spans="1:7" x14ac:dyDescent="0.25">
      <c r="A82" s="32">
        <v>20</v>
      </c>
      <c r="B82" s="33">
        <f t="shared" si="8"/>
        <v>45180</v>
      </c>
      <c r="C82" s="33">
        <f t="shared" si="8"/>
        <v>45193</v>
      </c>
      <c r="D82" s="34">
        <v>1</v>
      </c>
      <c r="E82" s="152">
        <f t="shared" si="9"/>
        <v>10</v>
      </c>
      <c r="F82" s="155">
        <f>Table1[[#This Row],[Period Start Date]]</f>
        <v>45180</v>
      </c>
      <c r="G82" s="155">
        <f>Table1[[#This Row],[Period End Date]]</f>
        <v>45193</v>
      </c>
    </row>
    <row r="83" spans="1:7" x14ac:dyDescent="0.25">
      <c r="A83" s="32">
        <v>21</v>
      </c>
      <c r="B83" s="33">
        <f t="shared" si="8"/>
        <v>45194</v>
      </c>
      <c r="C83" s="33">
        <f t="shared" si="8"/>
        <v>45207</v>
      </c>
      <c r="D83" s="34">
        <v>1</v>
      </c>
      <c r="E83" s="152">
        <f t="shared" si="9"/>
        <v>10</v>
      </c>
      <c r="F83" s="155">
        <f>Table1[[#This Row],[Period Start Date]]</f>
        <v>45194</v>
      </c>
      <c r="G83" s="155">
        <f>Table1[[#This Row],[Period End Date]]</f>
        <v>45207</v>
      </c>
    </row>
    <row r="84" spans="1:7" x14ac:dyDescent="0.25">
      <c r="A84" s="32">
        <v>22</v>
      </c>
      <c r="B84" s="33">
        <f t="shared" ref="B84:C99" si="10">B83+14</f>
        <v>45208</v>
      </c>
      <c r="C84" s="33">
        <f t="shared" si="10"/>
        <v>45221</v>
      </c>
      <c r="D84" s="34">
        <v>1</v>
      </c>
      <c r="E84" s="152">
        <f t="shared" si="9"/>
        <v>10</v>
      </c>
      <c r="F84" s="155">
        <f>Table1[[#This Row],[Period Start Date]]</f>
        <v>45208</v>
      </c>
      <c r="G84" s="155">
        <f>Table1[[#This Row],[Period End Date]]</f>
        <v>45221</v>
      </c>
    </row>
    <row r="85" spans="1:7" x14ac:dyDescent="0.25">
      <c r="A85" s="32">
        <v>23</v>
      </c>
      <c r="B85" s="33">
        <f t="shared" si="10"/>
        <v>45222</v>
      </c>
      <c r="C85" s="33">
        <f t="shared" si="10"/>
        <v>45235</v>
      </c>
      <c r="D85" s="34">
        <v>1</v>
      </c>
      <c r="E85" s="152">
        <f t="shared" si="9"/>
        <v>10</v>
      </c>
      <c r="F85" s="155">
        <f>Table1[[#This Row],[Period Start Date]]</f>
        <v>45222</v>
      </c>
      <c r="G85" s="155">
        <f>Table1[[#This Row],[Period End Date]]</f>
        <v>45235</v>
      </c>
    </row>
    <row r="86" spans="1:7" x14ac:dyDescent="0.25">
      <c r="A86" s="32">
        <v>24</v>
      </c>
      <c r="B86" s="33">
        <f t="shared" si="10"/>
        <v>45236</v>
      </c>
      <c r="C86" s="33">
        <f t="shared" si="10"/>
        <v>45249</v>
      </c>
      <c r="D86" s="34">
        <v>1</v>
      </c>
      <c r="E86" s="152">
        <f t="shared" si="9"/>
        <v>10</v>
      </c>
      <c r="F86" s="155">
        <f>Table1[[#This Row],[Period Start Date]]</f>
        <v>45236</v>
      </c>
      <c r="G86" s="155">
        <f>Table1[[#This Row],[Period End Date]]</f>
        <v>45249</v>
      </c>
    </row>
    <row r="87" spans="1:7" x14ac:dyDescent="0.25">
      <c r="A87" s="32">
        <v>25</v>
      </c>
      <c r="B87" s="33">
        <f t="shared" si="10"/>
        <v>45250</v>
      </c>
      <c r="C87" s="33">
        <f t="shared" si="10"/>
        <v>45263</v>
      </c>
      <c r="D87" s="34">
        <v>1</v>
      </c>
      <c r="E87" s="152">
        <f t="shared" si="9"/>
        <v>10</v>
      </c>
      <c r="F87" s="155">
        <f>Table1[[#This Row],[Period Start Date]]</f>
        <v>45250</v>
      </c>
      <c r="G87" s="155">
        <f>Table1[[#This Row],[Period End Date]]</f>
        <v>45263</v>
      </c>
    </row>
    <row r="88" spans="1:7" x14ac:dyDescent="0.25">
      <c r="A88" s="32">
        <v>26</v>
      </c>
      <c r="B88" s="33">
        <f t="shared" si="10"/>
        <v>45264</v>
      </c>
      <c r="C88" s="33">
        <f t="shared" si="10"/>
        <v>45277</v>
      </c>
      <c r="D88" s="34">
        <v>1</v>
      </c>
      <c r="E88" s="152">
        <f t="shared" si="9"/>
        <v>10</v>
      </c>
      <c r="F88" s="155">
        <f>Table1[[#This Row],[Period Start Date]]</f>
        <v>45264</v>
      </c>
      <c r="G88" s="155">
        <f>Table1[[#This Row],[Period End Date]]</f>
        <v>45277</v>
      </c>
    </row>
    <row r="89" spans="1:7" x14ac:dyDescent="0.25">
      <c r="A89" s="32">
        <v>1</v>
      </c>
      <c r="B89" s="33">
        <f t="shared" si="10"/>
        <v>45278</v>
      </c>
      <c r="C89" s="33">
        <f t="shared" si="10"/>
        <v>45291</v>
      </c>
      <c r="D89" s="34">
        <v>0.5</v>
      </c>
      <c r="E89" s="152">
        <f t="shared" si="9"/>
        <v>5</v>
      </c>
      <c r="F89" s="155">
        <f>Table1[[#This Row],[Period Start Date]]</f>
        <v>45278</v>
      </c>
      <c r="G89" s="155">
        <v>45282</v>
      </c>
    </row>
    <row r="90" spans="1:7" x14ac:dyDescent="0.25">
      <c r="A90" s="32">
        <v>2</v>
      </c>
      <c r="B90" s="33">
        <f t="shared" si="10"/>
        <v>45292</v>
      </c>
      <c r="C90" s="33">
        <f t="shared" si="10"/>
        <v>45305</v>
      </c>
      <c r="D90" s="34">
        <v>1</v>
      </c>
      <c r="E90" s="152">
        <f t="shared" si="9"/>
        <v>10</v>
      </c>
      <c r="F90" s="155">
        <f>Table1[[#This Row],[Period Start Date]]</f>
        <v>45292</v>
      </c>
      <c r="G90" s="155">
        <f>Table1[[#This Row],[Period End Date]]</f>
        <v>45305</v>
      </c>
    </row>
    <row r="91" spans="1:7" x14ac:dyDescent="0.25">
      <c r="A91" s="32">
        <v>3</v>
      </c>
      <c r="B91" s="33">
        <f t="shared" si="10"/>
        <v>45306</v>
      </c>
      <c r="C91" s="33">
        <f t="shared" si="10"/>
        <v>45319</v>
      </c>
      <c r="D91" s="34">
        <v>1</v>
      </c>
      <c r="E91" s="152">
        <f t="shared" si="9"/>
        <v>10</v>
      </c>
      <c r="F91" s="155">
        <f>Table1[[#This Row],[Period Start Date]]</f>
        <v>45306</v>
      </c>
      <c r="G91" s="155">
        <f>Table1[[#This Row],[Period End Date]]</f>
        <v>45319</v>
      </c>
    </row>
    <row r="92" spans="1:7" x14ac:dyDescent="0.25">
      <c r="A92" s="32">
        <v>4</v>
      </c>
      <c r="B92" s="33">
        <f t="shared" si="10"/>
        <v>45320</v>
      </c>
      <c r="C92" s="33">
        <f t="shared" si="10"/>
        <v>45333</v>
      </c>
      <c r="D92" s="34">
        <v>1</v>
      </c>
      <c r="E92" s="152">
        <f t="shared" si="9"/>
        <v>10</v>
      </c>
      <c r="F92" s="155">
        <f>Table1[[#This Row],[Period Start Date]]</f>
        <v>45320</v>
      </c>
      <c r="G92" s="155">
        <f>Table1[[#This Row],[Period End Date]]</f>
        <v>45333</v>
      </c>
    </row>
    <row r="93" spans="1:7" x14ac:dyDescent="0.25">
      <c r="A93" s="32">
        <v>5</v>
      </c>
      <c r="B93" s="33">
        <f t="shared" si="10"/>
        <v>45334</v>
      </c>
      <c r="C93" s="33">
        <f t="shared" si="10"/>
        <v>45347</v>
      </c>
      <c r="D93" s="34">
        <v>1</v>
      </c>
      <c r="E93" s="152">
        <f t="shared" si="9"/>
        <v>10</v>
      </c>
      <c r="F93" s="155">
        <f>Table1[[#This Row],[Period Start Date]]</f>
        <v>45334</v>
      </c>
      <c r="G93" s="155">
        <f>Table1[[#This Row],[Period End Date]]</f>
        <v>45347</v>
      </c>
    </row>
    <row r="94" spans="1:7" x14ac:dyDescent="0.25">
      <c r="A94" s="32">
        <v>6</v>
      </c>
      <c r="B94" s="33">
        <f t="shared" si="10"/>
        <v>45348</v>
      </c>
      <c r="C94" s="33">
        <f t="shared" si="10"/>
        <v>45361</v>
      </c>
      <c r="D94" s="34">
        <v>1</v>
      </c>
      <c r="E94" s="152">
        <f t="shared" si="9"/>
        <v>10</v>
      </c>
      <c r="F94" s="155">
        <f>Table1[[#This Row],[Period Start Date]]</f>
        <v>45348</v>
      </c>
      <c r="G94" s="155">
        <f>Table1[[#This Row],[Period End Date]]</f>
        <v>45361</v>
      </c>
    </row>
    <row r="95" spans="1:7" x14ac:dyDescent="0.25">
      <c r="A95" s="32">
        <v>7</v>
      </c>
      <c r="B95" s="33">
        <f t="shared" si="10"/>
        <v>45362</v>
      </c>
      <c r="C95" s="33">
        <f t="shared" si="10"/>
        <v>45375</v>
      </c>
      <c r="D95" s="34">
        <v>1</v>
      </c>
      <c r="E95" s="152">
        <f t="shared" si="9"/>
        <v>10</v>
      </c>
      <c r="F95" s="155">
        <f>Table1[[#This Row],[Period Start Date]]</f>
        <v>45362</v>
      </c>
      <c r="G95" s="155">
        <f>Table1[[#This Row],[Period End Date]]</f>
        <v>45375</v>
      </c>
    </row>
    <row r="96" spans="1:7" x14ac:dyDescent="0.25">
      <c r="A96" s="32">
        <v>8</v>
      </c>
      <c r="B96" s="33">
        <f t="shared" si="10"/>
        <v>45376</v>
      </c>
      <c r="C96" s="33">
        <f t="shared" si="10"/>
        <v>45389</v>
      </c>
      <c r="D96" s="34">
        <v>1</v>
      </c>
      <c r="E96" s="152">
        <f t="shared" si="9"/>
        <v>10</v>
      </c>
      <c r="F96" s="155">
        <f>Table1[[#This Row],[Period Start Date]]</f>
        <v>45376</v>
      </c>
      <c r="G96" s="155">
        <f>Table1[[#This Row],[Period End Date]]</f>
        <v>45389</v>
      </c>
    </row>
    <row r="97" spans="1:7" x14ac:dyDescent="0.25">
      <c r="A97" s="32">
        <v>9</v>
      </c>
      <c r="B97" s="33">
        <f t="shared" si="10"/>
        <v>45390</v>
      </c>
      <c r="C97" s="33">
        <f t="shared" si="10"/>
        <v>45403</v>
      </c>
      <c r="D97" s="34">
        <v>1</v>
      </c>
      <c r="E97" s="152">
        <f t="shared" si="9"/>
        <v>10</v>
      </c>
      <c r="F97" s="155">
        <f>Table1[[#This Row],[Period Start Date]]</f>
        <v>45390</v>
      </c>
      <c r="G97" s="155">
        <f>Table1[[#This Row],[Period End Date]]</f>
        <v>45403</v>
      </c>
    </row>
    <row r="98" spans="1:7" x14ac:dyDescent="0.25">
      <c r="A98" s="32">
        <v>10</v>
      </c>
      <c r="B98" s="33">
        <f t="shared" si="10"/>
        <v>45404</v>
      </c>
      <c r="C98" s="33">
        <f t="shared" si="10"/>
        <v>45417</v>
      </c>
      <c r="D98" s="34">
        <v>1</v>
      </c>
      <c r="E98" s="152">
        <f t="shared" si="9"/>
        <v>10</v>
      </c>
      <c r="F98" s="155">
        <f>Table1[[#This Row],[Period Start Date]]</f>
        <v>45404</v>
      </c>
      <c r="G98" s="155">
        <f>Table1[[#This Row],[Period End Date]]</f>
        <v>45417</v>
      </c>
    </row>
    <row r="99" spans="1:7" x14ac:dyDescent="0.25">
      <c r="A99" s="32">
        <v>11</v>
      </c>
      <c r="B99" s="33">
        <f t="shared" si="10"/>
        <v>45418</v>
      </c>
      <c r="C99" s="33">
        <f t="shared" si="10"/>
        <v>45431</v>
      </c>
      <c r="D99" s="34">
        <v>0.5</v>
      </c>
      <c r="E99" s="152">
        <f t="shared" si="9"/>
        <v>5</v>
      </c>
      <c r="F99" s="155">
        <f>Table1[[#This Row],[Period Start Date]]</f>
        <v>45418</v>
      </c>
      <c r="G99" s="155">
        <v>45422</v>
      </c>
    </row>
    <row r="100" spans="1:7" x14ac:dyDescent="0.25">
      <c r="A100" s="32">
        <v>12</v>
      </c>
      <c r="B100" s="33">
        <f t="shared" ref="B100:C115" si="11">B99+14</f>
        <v>45432</v>
      </c>
      <c r="C100" s="33">
        <f t="shared" si="11"/>
        <v>45445</v>
      </c>
      <c r="E100" s="152"/>
      <c r="F100" s="152"/>
      <c r="G100" s="155"/>
    </row>
    <row r="101" spans="1:7" x14ac:dyDescent="0.25">
      <c r="A101" s="32">
        <v>13</v>
      </c>
      <c r="B101" s="33">
        <f t="shared" si="11"/>
        <v>45446</v>
      </c>
      <c r="C101" s="33">
        <f t="shared" si="11"/>
        <v>45459</v>
      </c>
      <c r="E101" s="152"/>
      <c r="F101" s="152"/>
      <c r="G101" s="155"/>
    </row>
    <row r="102" spans="1:7" x14ac:dyDescent="0.25">
      <c r="A102" s="32">
        <v>14</v>
      </c>
      <c r="B102" s="33">
        <f t="shared" si="11"/>
        <v>45460</v>
      </c>
      <c r="C102" s="33">
        <f t="shared" si="11"/>
        <v>45473</v>
      </c>
      <c r="E102" s="152"/>
      <c r="F102" s="152"/>
      <c r="G102" s="155"/>
    </row>
    <row r="103" spans="1:7" x14ac:dyDescent="0.25">
      <c r="A103" s="32">
        <v>15</v>
      </c>
      <c r="B103" s="33">
        <f t="shared" si="11"/>
        <v>45474</v>
      </c>
      <c r="C103" s="33">
        <f t="shared" si="11"/>
        <v>45487</v>
      </c>
      <c r="E103" s="152"/>
      <c r="F103" s="152"/>
      <c r="G103" s="155"/>
    </row>
    <row r="104" spans="1:7" x14ac:dyDescent="0.25">
      <c r="A104" s="32">
        <v>16</v>
      </c>
      <c r="B104" s="33">
        <f t="shared" si="11"/>
        <v>45488</v>
      </c>
      <c r="C104" s="33">
        <f t="shared" si="11"/>
        <v>45501</v>
      </c>
      <c r="E104" s="152"/>
      <c r="F104" s="152"/>
      <c r="G104" s="155"/>
    </row>
    <row r="105" spans="1:7" x14ac:dyDescent="0.25">
      <c r="A105" s="32">
        <v>17</v>
      </c>
      <c r="B105" s="33">
        <f t="shared" si="11"/>
        <v>45502</v>
      </c>
      <c r="C105" s="33">
        <f t="shared" si="11"/>
        <v>45515</v>
      </c>
      <c r="E105" s="152"/>
      <c r="F105" s="152"/>
      <c r="G105" s="155"/>
    </row>
    <row r="106" spans="1:7" x14ac:dyDescent="0.25">
      <c r="A106" s="32">
        <v>18</v>
      </c>
      <c r="B106" s="33">
        <f t="shared" si="11"/>
        <v>45516</v>
      </c>
      <c r="C106" s="33">
        <f t="shared" si="11"/>
        <v>45529</v>
      </c>
      <c r="D106" s="34">
        <v>1</v>
      </c>
      <c r="E106" s="152">
        <f t="shared" ref="E106" si="12">NETWORKDAYS(F106,G106)</f>
        <v>10</v>
      </c>
      <c r="F106" s="155">
        <f>Table1[[#This Row],[Period Start Date]]</f>
        <v>45516</v>
      </c>
      <c r="G106" s="155">
        <f>Table1[[#This Row],[Period End Date]]</f>
        <v>45529</v>
      </c>
    </row>
    <row r="107" spans="1:7" x14ac:dyDescent="0.25">
      <c r="A107" s="32">
        <v>19</v>
      </c>
      <c r="B107" s="33">
        <f t="shared" si="11"/>
        <v>45530</v>
      </c>
      <c r="C107" s="33">
        <f t="shared" si="11"/>
        <v>45543</v>
      </c>
      <c r="D107" s="34">
        <v>1</v>
      </c>
      <c r="E107" s="152">
        <f t="shared" ref="E107:E125" si="13">NETWORKDAYS(F107,G107)</f>
        <v>10</v>
      </c>
      <c r="F107" s="155">
        <f>Table1[[#This Row],[Period Start Date]]</f>
        <v>45530</v>
      </c>
      <c r="G107" s="155">
        <f>Table1[[#This Row],[Period End Date]]</f>
        <v>45543</v>
      </c>
    </row>
    <row r="108" spans="1:7" x14ac:dyDescent="0.25">
      <c r="A108" s="32">
        <v>20</v>
      </c>
      <c r="B108" s="33">
        <f t="shared" si="11"/>
        <v>45544</v>
      </c>
      <c r="C108" s="33">
        <f t="shared" si="11"/>
        <v>45557</v>
      </c>
      <c r="D108" s="34">
        <v>1</v>
      </c>
      <c r="E108" s="152">
        <f t="shared" si="13"/>
        <v>10</v>
      </c>
      <c r="F108" s="155">
        <f>Table1[[#This Row],[Period Start Date]]</f>
        <v>45544</v>
      </c>
      <c r="G108" s="155">
        <f>Table1[[#This Row],[Period End Date]]</f>
        <v>45557</v>
      </c>
    </row>
    <row r="109" spans="1:7" x14ac:dyDescent="0.25">
      <c r="A109" s="32">
        <v>21</v>
      </c>
      <c r="B109" s="33">
        <f t="shared" si="11"/>
        <v>45558</v>
      </c>
      <c r="C109" s="33">
        <f t="shared" si="11"/>
        <v>45571</v>
      </c>
      <c r="D109" s="34">
        <v>1</v>
      </c>
      <c r="E109" s="152">
        <f t="shared" si="13"/>
        <v>10</v>
      </c>
      <c r="F109" s="155">
        <f>Table1[[#This Row],[Period Start Date]]</f>
        <v>45558</v>
      </c>
      <c r="G109" s="155">
        <f>Table1[[#This Row],[Period End Date]]</f>
        <v>45571</v>
      </c>
    </row>
    <row r="110" spans="1:7" x14ac:dyDescent="0.25">
      <c r="A110" s="32">
        <v>22</v>
      </c>
      <c r="B110" s="33">
        <f t="shared" si="11"/>
        <v>45572</v>
      </c>
      <c r="C110" s="33">
        <f t="shared" si="11"/>
        <v>45585</v>
      </c>
      <c r="D110" s="34">
        <v>1</v>
      </c>
      <c r="E110" s="152">
        <f t="shared" si="13"/>
        <v>10</v>
      </c>
      <c r="F110" s="155">
        <f>Table1[[#This Row],[Period Start Date]]</f>
        <v>45572</v>
      </c>
      <c r="G110" s="155">
        <f>Table1[[#This Row],[Period End Date]]</f>
        <v>45585</v>
      </c>
    </row>
    <row r="111" spans="1:7" x14ac:dyDescent="0.25">
      <c r="A111" s="32">
        <v>23</v>
      </c>
      <c r="B111" s="33">
        <f t="shared" si="11"/>
        <v>45586</v>
      </c>
      <c r="C111" s="33">
        <f t="shared" si="11"/>
        <v>45599</v>
      </c>
      <c r="D111" s="34">
        <v>1</v>
      </c>
      <c r="E111" s="152">
        <f t="shared" si="13"/>
        <v>10</v>
      </c>
      <c r="F111" s="155">
        <f>Table1[[#This Row],[Period Start Date]]</f>
        <v>45586</v>
      </c>
      <c r="G111" s="155">
        <f>Table1[[#This Row],[Period End Date]]</f>
        <v>45599</v>
      </c>
    </row>
    <row r="112" spans="1:7" x14ac:dyDescent="0.25">
      <c r="A112" s="32">
        <v>24</v>
      </c>
      <c r="B112" s="33">
        <f t="shared" si="11"/>
        <v>45600</v>
      </c>
      <c r="C112" s="33">
        <f t="shared" si="11"/>
        <v>45613</v>
      </c>
      <c r="D112" s="34">
        <v>1</v>
      </c>
      <c r="E112" s="152">
        <f t="shared" si="13"/>
        <v>10</v>
      </c>
      <c r="F112" s="155">
        <f>Table1[[#This Row],[Period Start Date]]</f>
        <v>45600</v>
      </c>
      <c r="G112" s="155">
        <f>Table1[[#This Row],[Period End Date]]</f>
        <v>45613</v>
      </c>
    </row>
    <row r="113" spans="1:7" x14ac:dyDescent="0.25">
      <c r="A113" s="32">
        <v>25</v>
      </c>
      <c r="B113" s="33">
        <f t="shared" si="11"/>
        <v>45614</v>
      </c>
      <c r="C113" s="33">
        <f t="shared" si="11"/>
        <v>45627</v>
      </c>
      <c r="D113" s="34">
        <v>1</v>
      </c>
      <c r="E113" s="152">
        <f t="shared" si="13"/>
        <v>10</v>
      </c>
      <c r="F113" s="155">
        <f>Table1[[#This Row],[Period Start Date]]</f>
        <v>45614</v>
      </c>
      <c r="G113" s="155">
        <f>Table1[[#This Row],[Period End Date]]</f>
        <v>45627</v>
      </c>
    </row>
    <row r="114" spans="1:7" x14ac:dyDescent="0.25">
      <c r="A114" s="32">
        <v>26</v>
      </c>
      <c r="B114" s="33">
        <f t="shared" si="11"/>
        <v>45628</v>
      </c>
      <c r="C114" s="33">
        <f t="shared" si="11"/>
        <v>45641</v>
      </c>
      <c r="D114" s="34">
        <v>1</v>
      </c>
      <c r="E114" s="152">
        <f t="shared" si="13"/>
        <v>10</v>
      </c>
      <c r="F114" s="155">
        <f>Table1[[#This Row],[Period Start Date]]</f>
        <v>45628</v>
      </c>
      <c r="G114" s="155">
        <f>Table1[[#This Row],[Period End Date]]</f>
        <v>45641</v>
      </c>
    </row>
    <row r="115" spans="1:7" x14ac:dyDescent="0.25">
      <c r="A115" s="32">
        <v>1</v>
      </c>
      <c r="B115" s="33">
        <f t="shared" si="11"/>
        <v>45642</v>
      </c>
      <c r="C115" s="33">
        <f t="shared" si="11"/>
        <v>45655</v>
      </c>
      <c r="D115" s="34">
        <v>0.5</v>
      </c>
      <c r="E115" s="152">
        <f t="shared" si="13"/>
        <v>5</v>
      </c>
      <c r="F115" s="155">
        <f>Table1[[#This Row],[Period Start Date]]</f>
        <v>45642</v>
      </c>
      <c r="G115" s="155">
        <v>45646</v>
      </c>
    </row>
    <row r="116" spans="1:7" x14ac:dyDescent="0.25">
      <c r="A116" s="32">
        <v>2</v>
      </c>
      <c r="B116" s="33">
        <f t="shared" ref="B116:C131" si="14">B115+14</f>
        <v>45656</v>
      </c>
      <c r="C116" s="33">
        <f t="shared" si="14"/>
        <v>45669</v>
      </c>
      <c r="D116" s="34">
        <v>0.5</v>
      </c>
      <c r="E116" s="152">
        <f t="shared" si="13"/>
        <v>5</v>
      </c>
      <c r="F116" s="155">
        <v>45663</v>
      </c>
      <c r="G116" s="155">
        <f>Table1[[#This Row],[Period End Date]]</f>
        <v>45669</v>
      </c>
    </row>
    <row r="117" spans="1:7" x14ac:dyDescent="0.25">
      <c r="A117" s="32">
        <v>3</v>
      </c>
      <c r="B117" s="33">
        <f t="shared" si="14"/>
        <v>45670</v>
      </c>
      <c r="C117" s="33">
        <f t="shared" si="14"/>
        <v>45683</v>
      </c>
      <c r="D117" s="34">
        <v>1</v>
      </c>
      <c r="E117" s="152">
        <f t="shared" si="13"/>
        <v>10</v>
      </c>
      <c r="F117" s="155">
        <f>Table1[[#This Row],[Period Start Date]]</f>
        <v>45670</v>
      </c>
      <c r="G117" s="155">
        <f>Table1[[#This Row],[Period End Date]]</f>
        <v>45683</v>
      </c>
    </row>
    <row r="118" spans="1:7" x14ac:dyDescent="0.25">
      <c r="A118" s="32">
        <v>4</v>
      </c>
      <c r="B118" s="33">
        <f t="shared" si="14"/>
        <v>45684</v>
      </c>
      <c r="C118" s="33">
        <f t="shared" si="14"/>
        <v>45697</v>
      </c>
      <c r="D118" s="34">
        <v>1</v>
      </c>
      <c r="E118" s="152">
        <f t="shared" si="13"/>
        <v>10</v>
      </c>
      <c r="F118" s="155">
        <f>Table1[[#This Row],[Period Start Date]]</f>
        <v>45684</v>
      </c>
      <c r="G118" s="155">
        <f>Table1[[#This Row],[Period End Date]]</f>
        <v>45697</v>
      </c>
    </row>
    <row r="119" spans="1:7" x14ac:dyDescent="0.25">
      <c r="A119" s="32">
        <v>5</v>
      </c>
      <c r="B119" s="33">
        <f t="shared" si="14"/>
        <v>45698</v>
      </c>
      <c r="C119" s="33">
        <f t="shared" si="14"/>
        <v>45711</v>
      </c>
      <c r="D119" s="34">
        <v>1</v>
      </c>
      <c r="E119" s="152">
        <f t="shared" si="13"/>
        <v>10</v>
      </c>
      <c r="F119" s="155">
        <f>Table1[[#This Row],[Period Start Date]]</f>
        <v>45698</v>
      </c>
      <c r="G119" s="155">
        <f>Table1[[#This Row],[Period End Date]]</f>
        <v>45711</v>
      </c>
    </row>
    <row r="120" spans="1:7" x14ac:dyDescent="0.25">
      <c r="A120" s="32">
        <v>6</v>
      </c>
      <c r="B120" s="33">
        <f t="shared" si="14"/>
        <v>45712</v>
      </c>
      <c r="C120" s="33">
        <f t="shared" si="14"/>
        <v>45725</v>
      </c>
      <c r="D120" s="34">
        <v>1</v>
      </c>
      <c r="E120" s="152">
        <f t="shared" si="13"/>
        <v>10</v>
      </c>
      <c r="F120" s="155">
        <f>Table1[[#This Row],[Period Start Date]]</f>
        <v>45712</v>
      </c>
      <c r="G120" s="155">
        <f>Table1[[#This Row],[Period End Date]]</f>
        <v>45725</v>
      </c>
    </row>
    <row r="121" spans="1:7" x14ac:dyDescent="0.25">
      <c r="A121" s="32">
        <v>7</v>
      </c>
      <c r="B121" s="33">
        <f t="shared" si="14"/>
        <v>45726</v>
      </c>
      <c r="C121" s="33">
        <f t="shared" si="14"/>
        <v>45739</v>
      </c>
      <c r="D121" s="34">
        <v>1</v>
      </c>
      <c r="E121" s="152">
        <f t="shared" si="13"/>
        <v>10</v>
      </c>
      <c r="F121" s="155">
        <f>Table1[[#This Row],[Period Start Date]]</f>
        <v>45726</v>
      </c>
      <c r="G121" s="155">
        <f>Table1[[#This Row],[Period End Date]]</f>
        <v>45739</v>
      </c>
    </row>
    <row r="122" spans="1:7" x14ac:dyDescent="0.25">
      <c r="A122" s="32">
        <v>8</v>
      </c>
      <c r="B122" s="33">
        <f t="shared" si="14"/>
        <v>45740</v>
      </c>
      <c r="C122" s="33">
        <f t="shared" si="14"/>
        <v>45753</v>
      </c>
      <c r="D122" s="34">
        <v>1</v>
      </c>
      <c r="E122" s="152">
        <f t="shared" si="13"/>
        <v>10</v>
      </c>
      <c r="F122" s="155">
        <f>Table1[[#This Row],[Period Start Date]]</f>
        <v>45740</v>
      </c>
      <c r="G122" s="155">
        <f>Table1[[#This Row],[Period End Date]]</f>
        <v>45753</v>
      </c>
    </row>
    <row r="123" spans="1:7" x14ac:dyDescent="0.25">
      <c r="A123" s="32">
        <v>9</v>
      </c>
      <c r="B123" s="33">
        <f t="shared" si="14"/>
        <v>45754</v>
      </c>
      <c r="C123" s="33">
        <f t="shared" si="14"/>
        <v>45767</v>
      </c>
      <c r="D123" s="34">
        <v>1</v>
      </c>
      <c r="E123" s="152">
        <f t="shared" si="13"/>
        <v>10</v>
      </c>
      <c r="F123" s="155">
        <f>Table1[[#This Row],[Period Start Date]]</f>
        <v>45754</v>
      </c>
      <c r="G123" s="155">
        <f>Table1[[#This Row],[Period End Date]]</f>
        <v>45767</v>
      </c>
    </row>
    <row r="124" spans="1:7" x14ac:dyDescent="0.25">
      <c r="A124" s="32">
        <v>10</v>
      </c>
      <c r="B124" s="33">
        <f t="shared" si="14"/>
        <v>45768</v>
      </c>
      <c r="C124" s="33">
        <f t="shared" si="14"/>
        <v>45781</v>
      </c>
      <c r="D124" s="34">
        <v>1</v>
      </c>
      <c r="E124" s="152">
        <f t="shared" si="13"/>
        <v>10</v>
      </c>
      <c r="F124" s="155">
        <f>Table1[[#This Row],[Period Start Date]]</f>
        <v>45768</v>
      </c>
      <c r="G124" s="155">
        <f>Table1[[#This Row],[Period End Date]]</f>
        <v>45781</v>
      </c>
    </row>
    <row r="125" spans="1:7" x14ac:dyDescent="0.25">
      <c r="A125" s="32">
        <v>11</v>
      </c>
      <c r="B125" s="33">
        <f t="shared" si="14"/>
        <v>45782</v>
      </c>
      <c r="C125" s="33">
        <f t="shared" si="14"/>
        <v>45795</v>
      </c>
      <c r="D125" s="34">
        <v>1</v>
      </c>
      <c r="E125" s="152">
        <f t="shared" si="13"/>
        <v>10</v>
      </c>
      <c r="F125" s="155">
        <f>Table1[[#This Row],[Period Start Date]]</f>
        <v>45782</v>
      </c>
      <c r="G125" s="155">
        <v>45793</v>
      </c>
    </row>
    <row r="126" spans="1:7" x14ac:dyDescent="0.25">
      <c r="A126" s="32">
        <v>12</v>
      </c>
      <c r="B126" s="33">
        <f t="shared" si="14"/>
        <v>45796</v>
      </c>
      <c r="C126" s="33">
        <f t="shared" si="14"/>
        <v>45809</v>
      </c>
      <c r="E126" s="152"/>
      <c r="F126" s="152"/>
      <c r="G126" s="155"/>
    </row>
    <row r="127" spans="1:7" x14ac:dyDescent="0.25">
      <c r="A127" s="32">
        <v>13</v>
      </c>
      <c r="B127" s="33">
        <f t="shared" si="14"/>
        <v>45810</v>
      </c>
      <c r="C127" s="33">
        <f t="shared" si="14"/>
        <v>45823</v>
      </c>
      <c r="E127" s="152"/>
      <c r="F127" s="152"/>
      <c r="G127" s="155"/>
    </row>
    <row r="128" spans="1:7" x14ac:dyDescent="0.25">
      <c r="A128" s="32">
        <v>14</v>
      </c>
      <c r="B128" s="33">
        <f t="shared" si="14"/>
        <v>45824</v>
      </c>
      <c r="C128" s="33">
        <f t="shared" si="14"/>
        <v>45837</v>
      </c>
      <c r="E128" s="152"/>
      <c r="F128" s="152"/>
      <c r="G128" s="155"/>
    </row>
    <row r="129" spans="1:7" x14ac:dyDescent="0.25">
      <c r="A129" s="32">
        <v>15</v>
      </c>
      <c r="B129" s="33">
        <f t="shared" si="14"/>
        <v>45838</v>
      </c>
      <c r="C129" s="33">
        <f t="shared" si="14"/>
        <v>45851</v>
      </c>
      <c r="E129" s="152"/>
      <c r="F129" s="152"/>
      <c r="G129" s="155"/>
    </row>
    <row r="130" spans="1:7" s="34" customFormat="1" x14ac:dyDescent="0.25">
      <c r="A130" s="32">
        <v>16</v>
      </c>
      <c r="B130" s="33">
        <f t="shared" si="14"/>
        <v>45852</v>
      </c>
      <c r="C130" s="33">
        <f t="shared" si="14"/>
        <v>45865</v>
      </c>
      <c r="E130" s="152"/>
      <c r="F130" s="152"/>
      <c r="G130" s="157"/>
    </row>
    <row r="131" spans="1:7" s="34" customFormat="1" x14ac:dyDescent="0.25">
      <c r="A131" s="32">
        <v>17</v>
      </c>
      <c r="B131" s="33">
        <f t="shared" si="14"/>
        <v>45866</v>
      </c>
      <c r="C131" s="33">
        <f t="shared" si="14"/>
        <v>45879</v>
      </c>
      <c r="E131" s="152"/>
      <c r="F131" s="152"/>
      <c r="G131" s="157"/>
    </row>
    <row r="132" spans="1:7" s="34" customFormat="1" x14ac:dyDescent="0.25">
      <c r="A132" s="32">
        <v>18</v>
      </c>
      <c r="B132" s="33">
        <f t="shared" ref="B132:C147" si="15">B131+14</f>
        <v>45880</v>
      </c>
      <c r="C132" s="33">
        <f t="shared" si="15"/>
        <v>45893</v>
      </c>
      <c r="E132" s="152"/>
      <c r="F132" s="152"/>
      <c r="G132" s="157"/>
    </row>
    <row r="133" spans="1:7" s="34" customFormat="1" x14ac:dyDescent="0.25">
      <c r="A133" s="32">
        <v>19</v>
      </c>
      <c r="B133" s="33">
        <f t="shared" si="15"/>
        <v>45894</v>
      </c>
      <c r="C133" s="33">
        <f t="shared" si="15"/>
        <v>45907</v>
      </c>
      <c r="E133" s="152"/>
      <c r="F133" s="152"/>
      <c r="G133" s="157"/>
    </row>
    <row r="134" spans="1:7" s="34" customFormat="1" x14ac:dyDescent="0.25">
      <c r="A134" s="32">
        <v>20</v>
      </c>
      <c r="B134" s="33">
        <f t="shared" si="15"/>
        <v>45908</v>
      </c>
      <c r="C134" s="33">
        <f t="shared" si="15"/>
        <v>45921</v>
      </c>
      <c r="E134" s="152"/>
      <c r="F134" s="152"/>
      <c r="G134" s="157"/>
    </row>
    <row r="135" spans="1:7" s="34" customFormat="1" x14ac:dyDescent="0.25">
      <c r="A135" s="32">
        <v>21</v>
      </c>
      <c r="B135" s="33">
        <f t="shared" si="15"/>
        <v>45922</v>
      </c>
      <c r="C135" s="33">
        <f t="shared" si="15"/>
        <v>45935</v>
      </c>
      <c r="E135" s="152"/>
      <c r="F135" s="152"/>
      <c r="G135" s="157"/>
    </row>
    <row r="136" spans="1:7" s="34" customFormat="1" x14ac:dyDescent="0.25">
      <c r="A136" s="32">
        <v>22</v>
      </c>
      <c r="B136" s="33">
        <f t="shared" si="15"/>
        <v>45936</v>
      </c>
      <c r="C136" s="33">
        <f t="shared" si="15"/>
        <v>45949</v>
      </c>
      <c r="E136" s="152"/>
      <c r="F136" s="152"/>
      <c r="G136" s="157"/>
    </row>
    <row r="137" spans="1:7" s="34" customFormat="1" x14ac:dyDescent="0.25">
      <c r="A137" s="32">
        <v>23</v>
      </c>
      <c r="B137" s="33">
        <f t="shared" si="15"/>
        <v>45950</v>
      </c>
      <c r="C137" s="33">
        <f t="shared" si="15"/>
        <v>45963</v>
      </c>
      <c r="E137" s="152"/>
      <c r="F137" s="152"/>
      <c r="G137" s="157"/>
    </row>
    <row r="138" spans="1:7" s="34" customFormat="1" x14ac:dyDescent="0.25">
      <c r="A138" s="32">
        <v>24</v>
      </c>
      <c r="B138" s="33">
        <f t="shared" si="15"/>
        <v>45964</v>
      </c>
      <c r="C138" s="33">
        <f t="shared" si="15"/>
        <v>45977</v>
      </c>
      <c r="E138" s="152"/>
      <c r="F138" s="152"/>
      <c r="G138" s="157"/>
    </row>
    <row r="139" spans="1:7" s="34" customFormat="1" x14ac:dyDescent="0.25">
      <c r="A139" s="32">
        <v>25</v>
      </c>
      <c r="B139" s="33">
        <f t="shared" si="15"/>
        <v>45978</v>
      </c>
      <c r="C139" s="33">
        <f t="shared" si="15"/>
        <v>45991</v>
      </c>
      <c r="E139" s="152"/>
      <c r="F139" s="152"/>
      <c r="G139" s="157"/>
    </row>
    <row r="140" spans="1:7" s="34" customFormat="1" x14ac:dyDescent="0.25">
      <c r="A140" s="32">
        <v>26</v>
      </c>
      <c r="B140" s="33">
        <f t="shared" si="15"/>
        <v>45992</v>
      </c>
      <c r="C140" s="33">
        <f t="shared" si="15"/>
        <v>46005</v>
      </c>
      <c r="E140" s="152"/>
      <c r="F140" s="152"/>
      <c r="G140" s="157"/>
    </row>
    <row r="141" spans="1:7" s="34" customFormat="1" x14ac:dyDescent="0.25">
      <c r="A141" s="32">
        <v>1</v>
      </c>
      <c r="B141" s="33">
        <f t="shared" si="15"/>
        <v>46006</v>
      </c>
      <c r="C141" s="33">
        <f t="shared" si="15"/>
        <v>46019</v>
      </c>
      <c r="E141" s="152"/>
      <c r="F141" s="152"/>
      <c r="G141" s="157"/>
    </row>
    <row r="142" spans="1:7" s="34" customFormat="1" x14ac:dyDescent="0.25">
      <c r="A142" s="32">
        <v>2</v>
      </c>
      <c r="B142" s="33">
        <f t="shared" si="15"/>
        <v>46020</v>
      </c>
      <c r="C142" s="33">
        <f t="shared" si="15"/>
        <v>46033</v>
      </c>
      <c r="E142" s="152"/>
      <c r="F142" s="152"/>
      <c r="G142" s="157"/>
    </row>
    <row r="143" spans="1:7" s="34" customFormat="1" x14ac:dyDescent="0.25">
      <c r="A143" s="32">
        <v>3</v>
      </c>
      <c r="B143" s="33">
        <f t="shared" si="15"/>
        <v>46034</v>
      </c>
      <c r="C143" s="33">
        <f t="shared" si="15"/>
        <v>46047</v>
      </c>
      <c r="E143" s="152"/>
      <c r="F143" s="152"/>
      <c r="G143" s="157"/>
    </row>
    <row r="144" spans="1:7" s="34" customFormat="1" x14ac:dyDescent="0.25">
      <c r="A144" s="32">
        <v>4</v>
      </c>
      <c r="B144" s="33">
        <f t="shared" si="15"/>
        <v>46048</v>
      </c>
      <c r="C144" s="33">
        <f t="shared" si="15"/>
        <v>46061</v>
      </c>
      <c r="E144" s="152"/>
      <c r="F144" s="152"/>
      <c r="G144" s="157"/>
    </row>
    <row r="145" spans="1:7" s="34" customFormat="1" x14ac:dyDescent="0.25">
      <c r="A145" s="32">
        <v>5</v>
      </c>
      <c r="B145" s="33">
        <f t="shared" si="15"/>
        <v>46062</v>
      </c>
      <c r="C145" s="33">
        <f t="shared" si="15"/>
        <v>46075</v>
      </c>
      <c r="E145" s="152"/>
      <c r="F145" s="152"/>
      <c r="G145" s="157"/>
    </row>
    <row r="146" spans="1:7" s="34" customFormat="1" x14ac:dyDescent="0.25">
      <c r="A146" s="32">
        <v>6</v>
      </c>
      <c r="B146" s="33">
        <f t="shared" si="15"/>
        <v>46076</v>
      </c>
      <c r="C146" s="33">
        <f t="shared" si="15"/>
        <v>46089</v>
      </c>
      <c r="E146" s="152"/>
      <c r="F146" s="152"/>
      <c r="G146" s="157"/>
    </row>
    <row r="147" spans="1:7" s="34" customFormat="1" x14ac:dyDescent="0.25">
      <c r="A147" s="32">
        <v>7</v>
      </c>
      <c r="B147" s="33">
        <f t="shared" si="15"/>
        <v>46090</v>
      </c>
      <c r="C147" s="33">
        <f t="shared" si="15"/>
        <v>46103</v>
      </c>
      <c r="E147" s="152"/>
      <c r="F147" s="152"/>
      <c r="G147" s="157"/>
    </row>
    <row r="148" spans="1:7" s="34" customFormat="1" x14ac:dyDescent="0.25">
      <c r="A148" s="32">
        <v>8</v>
      </c>
      <c r="B148" s="33">
        <f t="shared" ref="B148:C163" si="16">B147+14</f>
        <v>46104</v>
      </c>
      <c r="C148" s="33">
        <f t="shared" si="16"/>
        <v>46117</v>
      </c>
      <c r="E148" s="152"/>
      <c r="F148" s="152"/>
      <c r="G148" s="157"/>
    </row>
    <row r="149" spans="1:7" s="34" customFormat="1" x14ac:dyDescent="0.25">
      <c r="A149" s="32">
        <v>9</v>
      </c>
      <c r="B149" s="33">
        <f t="shared" si="16"/>
        <v>46118</v>
      </c>
      <c r="C149" s="33">
        <f t="shared" si="16"/>
        <v>46131</v>
      </c>
      <c r="E149" s="152"/>
      <c r="F149" s="152"/>
      <c r="G149" s="157"/>
    </row>
    <row r="150" spans="1:7" s="34" customFormat="1" x14ac:dyDescent="0.25">
      <c r="A150" s="32">
        <v>10</v>
      </c>
      <c r="B150" s="33">
        <f t="shared" si="16"/>
        <v>46132</v>
      </c>
      <c r="C150" s="33">
        <f t="shared" si="16"/>
        <v>46145</v>
      </c>
      <c r="E150" s="152"/>
      <c r="F150" s="152"/>
      <c r="G150" s="157"/>
    </row>
    <row r="151" spans="1:7" s="34" customFormat="1" x14ac:dyDescent="0.25">
      <c r="A151" s="32">
        <v>11</v>
      </c>
      <c r="B151" s="33">
        <f t="shared" si="16"/>
        <v>46146</v>
      </c>
      <c r="C151" s="33">
        <f t="shared" si="16"/>
        <v>46159</v>
      </c>
      <c r="E151" s="152"/>
      <c r="F151" s="152"/>
      <c r="G151" s="157"/>
    </row>
    <row r="152" spans="1:7" s="34" customFormat="1" x14ac:dyDescent="0.25">
      <c r="A152" s="32">
        <v>12</v>
      </c>
      <c r="B152" s="33">
        <f t="shared" si="16"/>
        <v>46160</v>
      </c>
      <c r="C152" s="33">
        <f t="shared" si="16"/>
        <v>46173</v>
      </c>
      <c r="E152" s="152"/>
      <c r="F152" s="152"/>
      <c r="G152" s="157"/>
    </row>
    <row r="153" spans="1:7" s="34" customFormat="1" x14ac:dyDescent="0.25">
      <c r="A153" s="32">
        <v>13</v>
      </c>
      <c r="B153" s="33">
        <f t="shared" si="16"/>
        <v>46174</v>
      </c>
      <c r="C153" s="33">
        <f t="shared" si="16"/>
        <v>46187</v>
      </c>
      <c r="E153" s="152"/>
      <c r="F153" s="152"/>
      <c r="G153" s="157"/>
    </row>
    <row r="154" spans="1:7" s="34" customFormat="1" x14ac:dyDescent="0.25">
      <c r="A154" s="32">
        <v>14</v>
      </c>
      <c r="B154" s="33">
        <f t="shared" si="16"/>
        <v>46188</v>
      </c>
      <c r="C154" s="33">
        <f t="shared" si="16"/>
        <v>46201</v>
      </c>
      <c r="E154" s="152"/>
      <c r="F154" s="152"/>
      <c r="G154" s="157"/>
    </row>
    <row r="155" spans="1:7" s="34" customFormat="1" x14ac:dyDescent="0.25">
      <c r="A155" s="32">
        <v>15</v>
      </c>
      <c r="B155" s="33">
        <f t="shared" si="16"/>
        <v>46202</v>
      </c>
      <c r="C155" s="33">
        <f t="shared" si="16"/>
        <v>46215</v>
      </c>
      <c r="E155" s="152"/>
      <c r="F155" s="152"/>
      <c r="G155" s="157"/>
    </row>
    <row r="156" spans="1:7" s="34" customFormat="1" x14ac:dyDescent="0.25">
      <c r="A156" s="32">
        <v>16</v>
      </c>
      <c r="B156" s="33">
        <f t="shared" si="16"/>
        <v>46216</v>
      </c>
      <c r="C156" s="33">
        <f t="shared" si="16"/>
        <v>46229</v>
      </c>
      <c r="E156" s="152"/>
      <c r="F156" s="152"/>
      <c r="G156" s="157"/>
    </row>
    <row r="157" spans="1:7" s="34" customFormat="1" x14ac:dyDescent="0.25">
      <c r="A157" s="32">
        <v>17</v>
      </c>
      <c r="B157" s="33">
        <f t="shared" si="16"/>
        <v>46230</v>
      </c>
      <c r="C157" s="33">
        <f t="shared" si="16"/>
        <v>46243</v>
      </c>
      <c r="E157" s="152"/>
      <c r="F157" s="152"/>
      <c r="G157" s="157"/>
    </row>
    <row r="158" spans="1:7" s="34" customFormat="1" x14ac:dyDescent="0.25">
      <c r="A158" s="32">
        <v>18</v>
      </c>
      <c r="B158" s="33">
        <f t="shared" si="16"/>
        <v>46244</v>
      </c>
      <c r="C158" s="33">
        <f t="shared" si="16"/>
        <v>46257</v>
      </c>
      <c r="E158" s="152"/>
      <c r="F158" s="152"/>
      <c r="G158" s="157"/>
    </row>
    <row r="159" spans="1:7" s="34" customFormat="1" x14ac:dyDescent="0.25">
      <c r="A159" s="32">
        <v>19</v>
      </c>
      <c r="B159" s="33">
        <f t="shared" si="16"/>
        <v>46258</v>
      </c>
      <c r="C159" s="33">
        <f t="shared" si="16"/>
        <v>46271</v>
      </c>
      <c r="E159" s="152"/>
      <c r="F159" s="152"/>
      <c r="G159" s="157"/>
    </row>
    <row r="160" spans="1:7" s="34" customFormat="1" x14ac:dyDescent="0.25">
      <c r="A160" s="32">
        <v>20</v>
      </c>
      <c r="B160" s="33">
        <f t="shared" si="16"/>
        <v>46272</v>
      </c>
      <c r="C160" s="33">
        <f t="shared" si="16"/>
        <v>46285</v>
      </c>
      <c r="E160" s="152"/>
      <c r="F160" s="152"/>
      <c r="G160" s="157"/>
    </row>
    <row r="161" spans="1:7" s="34" customFormat="1" x14ac:dyDescent="0.25">
      <c r="A161" s="32">
        <v>21</v>
      </c>
      <c r="B161" s="33">
        <f t="shared" si="16"/>
        <v>46286</v>
      </c>
      <c r="C161" s="33">
        <f t="shared" si="16"/>
        <v>46299</v>
      </c>
      <c r="E161" s="152"/>
      <c r="F161" s="152"/>
      <c r="G161" s="157"/>
    </row>
    <row r="162" spans="1:7" s="34" customFormat="1" x14ac:dyDescent="0.25">
      <c r="A162" s="32">
        <v>22</v>
      </c>
      <c r="B162" s="33">
        <f t="shared" si="16"/>
        <v>46300</v>
      </c>
      <c r="C162" s="33">
        <f t="shared" si="16"/>
        <v>46313</v>
      </c>
      <c r="E162" s="152"/>
      <c r="F162" s="152"/>
      <c r="G162" s="157"/>
    </row>
    <row r="163" spans="1:7" s="34" customFormat="1" x14ac:dyDescent="0.25">
      <c r="A163" s="32">
        <v>23</v>
      </c>
      <c r="B163" s="33">
        <f t="shared" si="16"/>
        <v>46314</v>
      </c>
      <c r="C163" s="33">
        <f t="shared" si="16"/>
        <v>46327</v>
      </c>
      <c r="E163" s="152"/>
      <c r="F163" s="152"/>
      <c r="G163" s="157"/>
    </row>
    <row r="164" spans="1:7" s="34" customFormat="1" x14ac:dyDescent="0.25">
      <c r="A164" s="32">
        <v>24</v>
      </c>
      <c r="B164" s="33">
        <f t="shared" ref="B164:C179" si="17">B163+14</f>
        <v>46328</v>
      </c>
      <c r="C164" s="33">
        <f t="shared" si="17"/>
        <v>46341</v>
      </c>
      <c r="E164" s="152"/>
      <c r="F164" s="152"/>
      <c r="G164" s="157"/>
    </row>
    <row r="165" spans="1:7" s="34" customFormat="1" x14ac:dyDescent="0.25">
      <c r="A165" s="32">
        <v>25</v>
      </c>
      <c r="B165" s="33">
        <f t="shared" si="17"/>
        <v>46342</v>
      </c>
      <c r="C165" s="33">
        <f t="shared" si="17"/>
        <v>46355</v>
      </c>
      <c r="E165" s="152"/>
      <c r="F165" s="152"/>
      <c r="G165" s="157"/>
    </row>
    <row r="166" spans="1:7" s="34" customFormat="1" x14ac:dyDescent="0.25">
      <c r="A166" s="32">
        <v>26</v>
      </c>
      <c r="B166" s="33">
        <f t="shared" si="17"/>
        <v>46356</v>
      </c>
      <c r="C166" s="33">
        <f t="shared" si="17"/>
        <v>46369</v>
      </c>
      <c r="E166" s="152"/>
      <c r="F166" s="152"/>
      <c r="G166" s="157"/>
    </row>
    <row r="167" spans="1:7" s="34" customFormat="1" x14ac:dyDescent="0.25">
      <c r="A167" s="32">
        <v>1</v>
      </c>
      <c r="B167" s="33">
        <f t="shared" si="17"/>
        <v>46370</v>
      </c>
      <c r="C167" s="33">
        <f t="shared" si="17"/>
        <v>46383</v>
      </c>
      <c r="E167" s="152"/>
      <c r="F167" s="152"/>
      <c r="G167" s="157"/>
    </row>
    <row r="168" spans="1:7" s="34" customFormat="1" x14ac:dyDescent="0.25">
      <c r="A168" s="32">
        <v>2</v>
      </c>
      <c r="B168" s="33">
        <f t="shared" si="17"/>
        <v>46384</v>
      </c>
      <c r="C168" s="33">
        <f t="shared" si="17"/>
        <v>46397</v>
      </c>
      <c r="E168" s="152"/>
      <c r="F168" s="152"/>
      <c r="G168" s="157"/>
    </row>
    <row r="169" spans="1:7" s="34" customFormat="1" x14ac:dyDescent="0.25">
      <c r="A169" s="32">
        <v>3</v>
      </c>
      <c r="B169" s="33">
        <f t="shared" si="17"/>
        <v>46398</v>
      </c>
      <c r="C169" s="33">
        <f t="shared" si="17"/>
        <v>46411</v>
      </c>
      <c r="E169" s="152"/>
      <c r="F169" s="152"/>
      <c r="G169" s="157"/>
    </row>
    <row r="170" spans="1:7" s="34" customFormat="1" x14ac:dyDescent="0.25">
      <c r="A170" s="32">
        <v>4</v>
      </c>
      <c r="B170" s="33">
        <f t="shared" si="17"/>
        <v>46412</v>
      </c>
      <c r="C170" s="33">
        <f t="shared" si="17"/>
        <v>46425</v>
      </c>
      <c r="E170" s="152"/>
      <c r="F170" s="152"/>
      <c r="G170" s="157"/>
    </row>
    <row r="171" spans="1:7" s="34" customFormat="1" x14ac:dyDescent="0.25">
      <c r="A171" s="32">
        <v>5</v>
      </c>
      <c r="B171" s="33">
        <f t="shared" si="17"/>
        <v>46426</v>
      </c>
      <c r="C171" s="33">
        <f t="shared" si="17"/>
        <v>46439</v>
      </c>
      <c r="E171" s="152"/>
      <c r="F171" s="152"/>
      <c r="G171" s="157"/>
    </row>
    <row r="172" spans="1:7" s="34" customFormat="1" x14ac:dyDescent="0.25">
      <c r="A172" s="32">
        <v>6</v>
      </c>
      <c r="B172" s="33">
        <f t="shared" si="17"/>
        <v>46440</v>
      </c>
      <c r="C172" s="33">
        <f t="shared" si="17"/>
        <v>46453</v>
      </c>
      <c r="E172" s="152"/>
      <c r="F172" s="152"/>
      <c r="G172" s="157"/>
    </row>
    <row r="173" spans="1:7" s="34" customFormat="1" x14ac:dyDescent="0.25">
      <c r="A173" s="32">
        <v>7</v>
      </c>
      <c r="B173" s="33">
        <f t="shared" si="17"/>
        <v>46454</v>
      </c>
      <c r="C173" s="33">
        <f t="shared" si="17"/>
        <v>46467</v>
      </c>
      <c r="E173" s="152"/>
      <c r="F173" s="152"/>
      <c r="G173" s="157"/>
    </row>
    <row r="174" spans="1:7" s="34" customFormat="1" x14ac:dyDescent="0.25">
      <c r="A174" s="32">
        <v>8</v>
      </c>
      <c r="B174" s="33">
        <f t="shared" si="17"/>
        <v>46468</v>
      </c>
      <c r="C174" s="33">
        <f t="shared" si="17"/>
        <v>46481</v>
      </c>
      <c r="E174" s="152"/>
      <c r="F174" s="152"/>
      <c r="G174" s="157"/>
    </row>
    <row r="175" spans="1:7" s="34" customFormat="1" x14ac:dyDescent="0.25">
      <c r="A175" s="32">
        <v>9</v>
      </c>
      <c r="B175" s="33">
        <f t="shared" si="17"/>
        <v>46482</v>
      </c>
      <c r="C175" s="33">
        <f t="shared" si="17"/>
        <v>46495</v>
      </c>
      <c r="E175" s="152"/>
      <c r="F175" s="152"/>
      <c r="G175" s="157"/>
    </row>
    <row r="176" spans="1:7" s="34" customFormat="1" x14ac:dyDescent="0.25">
      <c r="A176" s="32">
        <v>10</v>
      </c>
      <c r="B176" s="33">
        <f t="shared" si="17"/>
        <v>46496</v>
      </c>
      <c r="C176" s="33">
        <f t="shared" si="17"/>
        <v>46509</v>
      </c>
      <c r="E176" s="152"/>
      <c r="F176" s="152"/>
      <c r="G176" s="157"/>
    </row>
    <row r="177" spans="1:7" s="34" customFormat="1" x14ac:dyDescent="0.25">
      <c r="A177" s="32">
        <v>11</v>
      </c>
      <c r="B177" s="33">
        <f t="shared" si="17"/>
        <v>46510</v>
      </c>
      <c r="C177" s="33">
        <f t="shared" si="17"/>
        <v>46523</v>
      </c>
      <c r="E177" s="152"/>
      <c r="F177" s="152"/>
      <c r="G177" s="157"/>
    </row>
    <row r="178" spans="1:7" s="34" customFormat="1" x14ac:dyDescent="0.25">
      <c r="A178" s="32">
        <v>12</v>
      </c>
      <c r="B178" s="33">
        <f t="shared" si="17"/>
        <v>46524</v>
      </c>
      <c r="C178" s="33">
        <f t="shared" si="17"/>
        <v>46537</v>
      </c>
      <c r="E178" s="152"/>
      <c r="F178" s="152"/>
      <c r="G178" s="157"/>
    </row>
    <row r="179" spans="1:7" s="34" customFormat="1" x14ac:dyDescent="0.25">
      <c r="A179" s="32">
        <v>13</v>
      </c>
      <c r="B179" s="33">
        <f t="shared" si="17"/>
        <v>46538</v>
      </c>
      <c r="C179" s="33">
        <f t="shared" si="17"/>
        <v>46551</v>
      </c>
      <c r="E179" s="152"/>
      <c r="F179" s="152"/>
      <c r="G179" s="157"/>
    </row>
    <row r="180" spans="1:7" s="34" customFormat="1" x14ac:dyDescent="0.25">
      <c r="A180" s="32">
        <v>14</v>
      </c>
      <c r="B180" s="33">
        <f t="shared" ref="B180:C195" si="18">B179+14</f>
        <v>46552</v>
      </c>
      <c r="C180" s="33">
        <f t="shared" si="18"/>
        <v>46565</v>
      </c>
      <c r="E180" s="152"/>
      <c r="F180" s="152"/>
      <c r="G180" s="157"/>
    </row>
    <row r="181" spans="1:7" s="34" customFormat="1" x14ac:dyDescent="0.25">
      <c r="A181" s="32">
        <v>15</v>
      </c>
      <c r="B181" s="33">
        <f t="shared" si="18"/>
        <v>46566</v>
      </c>
      <c r="C181" s="33">
        <f t="shared" si="18"/>
        <v>46579</v>
      </c>
      <c r="E181" s="152"/>
      <c r="F181" s="152"/>
      <c r="G181" s="157"/>
    </row>
    <row r="182" spans="1:7" s="34" customFormat="1" x14ac:dyDescent="0.25">
      <c r="A182" s="32">
        <v>16</v>
      </c>
      <c r="B182" s="33">
        <f t="shared" si="18"/>
        <v>46580</v>
      </c>
      <c r="C182" s="33">
        <f t="shared" si="18"/>
        <v>46593</v>
      </c>
      <c r="E182" s="152"/>
      <c r="F182" s="152"/>
      <c r="G182" s="157"/>
    </row>
    <row r="183" spans="1:7" s="34" customFormat="1" x14ac:dyDescent="0.25">
      <c r="A183" s="32">
        <v>17</v>
      </c>
      <c r="B183" s="33">
        <f t="shared" si="18"/>
        <v>46594</v>
      </c>
      <c r="C183" s="33">
        <f t="shared" si="18"/>
        <v>46607</v>
      </c>
      <c r="E183" s="152"/>
      <c r="F183" s="152"/>
      <c r="G183" s="157"/>
    </row>
    <row r="184" spans="1:7" s="34" customFormat="1" x14ac:dyDescent="0.25">
      <c r="A184" s="32">
        <v>18</v>
      </c>
      <c r="B184" s="33">
        <f t="shared" si="18"/>
        <v>46608</v>
      </c>
      <c r="C184" s="33">
        <f t="shared" si="18"/>
        <v>46621</v>
      </c>
      <c r="E184" s="152"/>
      <c r="F184" s="152"/>
      <c r="G184" s="157"/>
    </row>
    <row r="185" spans="1:7" s="34" customFormat="1" x14ac:dyDescent="0.25">
      <c r="A185" s="32">
        <v>19</v>
      </c>
      <c r="B185" s="33">
        <f t="shared" si="18"/>
        <v>46622</v>
      </c>
      <c r="C185" s="33">
        <f t="shared" si="18"/>
        <v>46635</v>
      </c>
      <c r="E185" s="152"/>
      <c r="F185" s="152"/>
      <c r="G185" s="157"/>
    </row>
    <row r="186" spans="1:7" s="34" customFormat="1" x14ac:dyDescent="0.25">
      <c r="A186" s="32">
        <v>20</v>
      </c>
      <c r="B186" s="33">
        <f t="shared" si="18"/>
        <v>46636</v>
      </c>
      <c r="C186" s="33">
        <f t="shared" si="18"/>
        <v>46649</v>
      </c>
      <c r="E186" s="152"/>
      <c r="F186" s="152"/>
      <c r="G186" s="157"/>
    </row>
    <row r="187" spans="1:7" s="34" customFormat="1" x14ac:dyDescent="0.25">
      <c r="A187" s="32">
        <v>21</v>
      </c>
      <c r="B187" s="33">
        <f t="shared" si="18"/>
        <v>46650</v>
      </c>
      <c r="C187" s="33">
        <f t="shared" si="18"/>
        <v>46663</v>
      </c>
      <c r="E187" s="152"/>
      <c r="F187" s="152"/>
      <c r="G187" s="157"/>
    </row>
    <row r="188" spans="1:7" s="34" customFormat="1" x14ac:dyDescent="0.25">
      <c r="A188" s="32">
        <v>22</v>
      </c>
      <c r="B188" s="33">
        <f t="shared" si="18"/>
        <v>46664</v>
      </c>
      <c r="C188" s="33">
        <f t="shared" si="18"/>
        <v>46677</v>
      </c>
      <c r="E188" s="152"/>
      <c r="F188" s="152"/>
      <c r="G188" s="157"/>
    </row>
    <row r="189" spans="1:7" s="34" customFormat="1" x14ac:dyDescent="0.25">
      <c r="A189" s="32">
        <v>23</v>
      </c>
      <c r="B189" s="33">
        <f t="shared" si="18"/>
        <v>46678</v>
      </c>
      <c r="C189" s="33">
        <f t="shared" si="18"/>
        <v>46691</v>
      </c>
      <c r="E189" s="152"/>
      <c r="F189" s="152"/>
      <c r="G189" s="157"/>
    </row>
    <row r="190" spans="1:7" s="34" customFormat="1" x14ac:dyDescent="0.25">
      <c r="A190" s="32">
        <v>24</v>
      </c>
      <c r="B190" s="33">
        <f t="shared" si="18"/>
        <v>46692</v>
      </c>
      <c r="C190" s="33">
        <f t="shared" si="18"/>
        <v>46705</v>
      </c>
      <c r="E190" s="152"/>
      <c r="F190" s="152"/>
      <c r="G190" s="157"/>
    </row>
    <row r="191" spans="1:7" s="34" customFormat="1" x14ac:dyDescent="0.25">
      <c r="A191" s="32">
        <v>25</v>
      </c>
      <c r="B191" s="33">
        <f t="shared" si="18"/>
        <v>46706</v>
      </c>
      <c r="C191" s="33">
        <f t="shared" si="18"/>
        <v>46719</v>
      </c>
      <c r="E191" s="152"/>
      <c r="F191" s="152"/>
      <c r="G191" s="157"/>
    </row>
    <row r="192" spans="1:7" s="34" customFormat="1" x14ac:dyDescent="0.25">
      <c r="A192" s="32">
        <v>26</v>
      </c>
      <c r="B192" s="33">
        <f t="shared" si="18"/>
        <v>46720</v>
      </c>
      <c r="C192" s="33">
        <f t="shared" si="18"/>
        <v>46733</v>
      </c>
      <c r="E192" s="152"/>
      <c r="F192" s="152"/>
      <c r="G192" s="157"/>
    </row>
    <row r="193" spans="1:7" s="34" customFormat="1" x14ac:dyDescent="0.25">
      <c r="A193" s="32">
        <v>1</v>
      </c>
      <c r="B193" s="33">
        <f t="shared" si="18"/>
        <v>46734</v>
      </c>
      <c r="C193" s="33">
        <f t="shared" si="18"/>
        <v>46747</v>
      </c>
      <c r="E193" s="152"/>
      <c r="F193" s="152"/>
      <c r="G193" s="157"/>
    </row>
    <row r="194" spans="1:7" s="34" customFormat="1" x14ac:dyDescent="0.25">
      <c r="A194" s="32">
        <v>2</v>
      </c>
      <c r="B194" s="33">
        <f t="shared" si="18"/>
        <v>46748</v>
      </c>
      <c r="C194" s="33">
        <f t="shared" si="18"/>
        <v>46761</v>
      </c>
      <c r="E194" s="152"/>
      <c r="F194" s="152"/>
      <c r="G194" s="157"/>
    </row>
    <row r="195" spans="1:7" s="34" customFormat="1" x14ac:dyDescent="0.25">
      <c r="A195" s="32">
        <v>3</v>
      </c>
      <c r="B195" s="33">
        <f t="shared" si="18"/>
        <v>46762</v>
      </c>
      <c r="C195" s="33">
        <f t="shared" si="18"/>
        <v>46775</v>
      </c>
      <c r="E195" s="152"/>
      <c r="F195" s="152"/>
      <c r="G195" s="157"/>
    </row>
    <row r="196" spans="1:7" s="34" customFormat="1" x14ac:dyDescent="0.25">
      <c r="A196" s="32">
        <v>4</v>
      </c>
      <c r="B196" s="33">
        <f t="shared" ref="B196:C211" si="19">B195+14</f>
        <v>46776</v>
      </c>
      <c r="C196" s="33">
        <f t="shared" si="19"/>
        <v>46789</v>
      </c>
      <c r="E196" s="152"/>
      <c r="F196" s="152"/>
      <c r="G196" s="157"/>
    </row>
    <row r="197" spans="1:7" s="34" customFormat="1" x14ac:dyDescent="0.25">
      <c r="A197" s="32">
        <v>5</v>
      </c>
      <c r="B197" s="33">
        <f t="shared" si="19"/>
        <v>46790</v>
      </c>
      <c r="C197" s="33">
        <f t="shared" si="19"/>
        <v>46803</v>
      </c>
      <c r="E197" s="152"/>
      <c r="F197" s="152"/>
      <c r="G197" s="157"/>
    </row>
    <row r="198" spans="1:7" s="34" customFormat="1" x14ac:dyDescent="0.25">
      <c r="A198" s="32">
        <v>6</v>
      </c>
      <c r="B198" s="33">
        <f t="shared" si="19"/>
        <v>46804</v>
      </c>
      <c r="C198" s="33">
        <f t="shared" si="19"/>
        <v>46817</v>
      </c>
      <c r="E198" s="152"/>
      <c r="F198" s="152"/>
      <c r="G198" s="157"/>
    </row>
    <row r="199" spans="1:7" s="34" customFormat="1" x14ac:dyDescent="0.25">
      <c r="A199" s="32">
        <v>7</v>
      </c>
      <c r="B199" s="33">
        <f t="shared" si="19"/>
        <v>46818</v>
      </c>
      <c r="C199" s="33">
        <f t="shared" si="19"/>
        <v>46831</v>
      </c>
      <c r="E199" s="152"/>
      <c r="F199" s="152"/>
      <c r="G199" s="157"/>
    </row>
    <row r="200" spans="1:7" s="34" customFormat="1" x14ac:dyDescent="0.25">
      <c r="A200" s="32">
        <v>8</v>
      </c>
      <c r="B200" s="33">
        <f t="shared" si="19"/>
        <v>46832</v>
      </c>
      <c r="C200" s="33">
        <f t="shared" si="19"/>
        <v>46845</v>
      </c>
      <c r="E200" s="152"/>
      <c r="F200" s="152"/>
      <c r="G200" s="157"/>
    </row>
    <row r="201" spans="1:7" s="34" customFormat="1" x14ac:dyDescent="0.25">
      <c r="A201" s="32">
        <v>9</v>
      </c>
      <c r="B201" s="33">
        <f t="shared" si="19"/>
        <v>46846</v>
      </c>
      <c r="C201" s="33">
        <f t="shared" si="19"/>
        <v>46859</v>
      </c>
      <c r="E201" s="152"/>
      <c r="F201" s="152"/>
      <c r="G201" s="157"/>
    </row>
    <row r="202" spans="1:7" s="34" customFormat="1" x14ac:dyDescent="0.25">
      <c r="A202" s="32">
        <v>10</v>
      </c>
      <c r="B202" s="33">
        <f t="shared" si="19"/>
        <v>46860</v>
      </c>
      <c r="C202" s="33">
        <f t="shared" si="19"/>
        <v>46873</v>
      </c>
      <c r="E202" s="152"/>
      <c r="F202" s="152"/>
      <c r="G202" s="157"/>
    </row>
    <row r="203" spans="1:7" s="34" customFormat="1" x14ac:dyDescent="0.25">
      <c r="A203" s="32">
        <v>11</v>
      </c>
      <c r="B203" s="33">
        <f t="shared" si="19"/>
        <v>46874</v>
      </c>
      <c r="C203" s="33">
        <f t="shared" si="19"/>
        <v>46887</v>
      </c>
      <c r="E203" s="152"/>
      <c r="F203" s="152"/>
      <c r="G203" s="157"/>
    </row>
    <row r="204" spans="1:7" s="34" customFormat="1" x14ac:dyDescent="0.25">
      <c r="A204" s="32">
        <v>12</v>
      </c>
      <c r="B204" s="33">
        <f t="shared" si="19"/>
        <v>46888</v>
      </c>
      <c r="C204" s="33">
        <f t="shared" si="19"/>
        <v>46901</v>
      </c>
      <c r="E204" s="152"/>
      <c r="F204" s="152"/>
      <c r="G204" s="157"/>
    </row>
    <row r="205" spans="1:7" s="34" customFormat="1" x14ac:dyDescent="0.25">
      <c r="A205" s="32">
        <v>13</v>
      </c>
      <c r="B205" s="33">
        <f t="shared" si="19"/>
        <v>46902</v>
      </c>
      <c r="C205" s="33">
        <f t="shared" si="19"/>
        <v>46915</v>
      </c>
      <c r="E205" s="152"/>
      <c r="F205" s="152"/>
      <c r="G205" s="157"/>
    </row>
    <row r="206" spans="1:7" s="34" customFormat="1" x14ac:dyDescent="0.25">
      <c r="A206" s="32">
        <v>14</v>
      </c>
      <c r="B206" s="33">
        <f t="shared" si="19"/>
        <v>46916</v>
      </c>
      <c r="C206" s="33">
        <f t="shared" si="19"/>
        <v>46929</v>
      </c>
      <c r="E206" s="152"/>
      <c r="F206" s="152"/>
      <c r="G206" s="157"/>
    </row>
    <row r="207" spans="1:7" s="34" customFormat="1" x14ac:dyDescent="0.25">
      <c r="A207" s="32">
        <v>15</v>
      </c>
      <c r="B207" s="33">
        <f t="shared" si="19"/>
        <v>46930</v>
      </c>
      <c r="C207" s="33">
        <f t="shared" si="19"/>
        <v>46943</v>
      </c>
      <c r="E207" s="152"/>
      <c r="F207" s="152"/>
      <c r="G207" s="157"/>
    </row>
    <row r="208" spans="1:7" s="34" customFormat="1" x14ac:dyDescent="0.25">
      <c r="A208" s="32">
        <v>16</v>
      </c>
      <c r="B208" s="33">
        <f t="shared" si="19"/>
        <v>46944</v>
      </c>
      <c r="C208" s="33">
        <f t="shared" si="19"/>
        <v>46957</v>
      </c>
      <c r="E208" s="152"/>
      <c r="F208" s="152"/>
      <c r="G208" s="157"/>
    </row>
    <row r="209" spans="1:7" s="34" customFormat="1" x14ac:dyDescent="0.25">
      <c r="A209" s="32">
        <v>17</v>
      </c>
      <c r="B209" s="33">
        <f t="shared" si="19"/>
        <v>46958</v>
      </c>
      <c r="C209" s="33">
        <f t="shared" si="19"/>
        <v>46971</v>
      </c>
      <c r="E209" s="152"/>
      <c r="F209" s="152"/>
      <c r="G209" s="157"/>
    </row>
    <row r="210" spans="1:7" s="34" customFormat="1" x14ac:dyDescent="0.25">
      <c r="A210" s="32">
        <v>18</v>
      </c>
      <c r="B210" s="33">
        <f t="shared" si="19"/>
        <v>46972</v>
      </c>
      <c r="C210" s="33">
        <f t="shared" si="19"/>
        <v>46985</v>
      </c>
      <c r="E210" s="152"/>
      <c r="F210" s="152"/>
      <c r="G210" s="157"/>
    </row>
    <row r="211" spans="1:7" s="34" customFormat="1" x14ac:dyDescent="0.25">
      <c r="A211" s="32">
        <v>19</v>
      </c>
      <c r="B211" s="33">
        <f t="shared" si="19"/>
        <v>46986</v>
      </c>
      <c r="C211" s="33">
        <f t="shared" si="19"/>
        <v>46999</v>
      </c>
      <c r="E211" s="152"/>
      <c r="F211" s="152"/>
      <c r="G211" s="157"/>
    </row>
    <row r="212" spans="1:7" s="34" customFormat="1" x14ac:dyDescent="0.25">
      <c r="A212" s="32">
        <v>20</v>
      </c>
      <c r="B212" s="33">
        <f t="shared" ref="B212:C227" si="20">B211+14</f>
        <v>47000</v>
      </c>
      <c r="C212" s="33">
        <f t="shared" si="20"/>
        <v>47013</v>
      </c>
      <c r="E212" s="152"/>
      <c r="F212" s="152"/>
      <c r="G212" s="157"/>
    </row>
    <row r="213" spans="1:7" s="34" customFormat="1" x14ac:dyDescent="0.25">
      <c r="A213" s="32">
        <v>21</v>
      </c>
      <c r="B213" s="33">
        <f t="shared" si="20"/>
        <v>47014</v>
      </c>
      <c r="C213" s="33">
        <f t="shared" si="20"/>
        <v>47027</v>
      </c>
      <c r="E213" s="152"/>
      <c r="F213" s="152"/>
      <c r="G213" s="157"/>
    </row>
    <row r="214" spans="1:7" s="34" customFormat="1" x14ac:dyDescent="0.25">
      <c r="A214" s="32">
        <v>22</v>
      </c>
      <c r="B214" s="33">
        <f t="shared" si="20"/>
        <v>47028</v>
      </c>
      <c r="C214" s="33">
        <f t="shared" si="20"/>
        <v>47041</v>
      </c>
      <c r="E214" s="152"/>
      <c r="F214" s="152"/>
      <c r="G214" s="157"/>
    </row>
    <row r="215" spans="1:7" s="34" customFormat="1" x14ac:dyDescent="0.25">
      <c r="A215" s="32">
        <v>23</v>
      </c>
      <c r="B215" s="33">
        <f t="shared" si="20"/>
        <v>47042</v>
      </c>
      <c r="C215" s="33">
        <f t="shared" si="20"/>
        <v>47055</v>
      </c>
      <c r="E215" s="152"/>
      <c r="F215" s="152"/>
      <c r="G215" s="157"/>
    </row>
    <row r="216" spans="1:7" s="34" customFormat="1" x14ac:dyDescent="0.25">
      <c r="A216" s="32">
        <v>24</v>
      </c>
      <c r="B216" s="33">
        <f t="shared" si="20"/>
        <v>47056</v>
      </c>
      <c r="C216" s="33">
        <f t="shared" si="20"/>
        <v>47069</v>
      </c>
      <c r="E216" s="152"/>
      <c r="F216" s="152"/>
      <c r="G216" s="157"/>
    </row>
    <row r="217" spans="1:7" s="34" customFormat="1" x14ac:dyDescent="0.25">
      <c r="A217" s="32">
        <v>25</v>
      </c>
      <c r="B217" s="33">
        <f t="shared" si="20"/>
        <v>47070</v>
      </c>
      <c r="C217" s="33">
        <f t="shared" si="20"/>
        <v>47083</v>
      </c>
      <c r="E217" s="152"/>
      <c r="F217" s="152"/>
      <c r="G217" s="157"/>
    </row>
    <row r="218" spans="1:7" s="34" customFormat="1" x14ac:dyDescent="0.25">
      <c r="A218" s="32">
        <v>26</v>
      </c>
      <c r="B218" s="33">
        <f t="shared" si="20"/>
        <v>47084</v>
      </c>
      <c r="C218" s="33">
        <f t="shared" si="20"/>
        <v>47097</v>
      </c>
      <c r="E218" s="152"/>
      <c r="F218" s="152"/>
      <c r="G218" s="157"/>
    </row>
    <row r="219" spans="1:7" s="34" customFormat="1" x14ac:dyDescent="0.25">
      <c r="A219" s="32">
        <v>1</v>
      </c>
      <c r="B219" s="33">
        <f t="shared" si="20"/>
        <v>47098</v>
      </c>
      <c r="C219" s="33">
        <f t="shared" si="20"/>
        <v>47111</v>
      </c>
      <c r="E219" s="152"/>
      <c r="F219" s="152"/>
      <c r="G219" s="157"/>
    </row>
    <row r="220" spans="1:7" s="34" customFormat="1" x14ac:dyDescent="0.25">
      <c r="A220" s="32">
        <v>2</v>
      </c>
      <c r="B220" s="33">
        <f t="shared" si="20"/>
        <v>47112</v>
      </c>
      <c r="C220" s="33">
        <f t="shared" si="20"/>
        <v>47125</v>
      </c>
      <c r="E220" s="152"/>
      <c r="F220" s="152"/>
      <c r="G220" s="157"/>
    </row>
    <row r="221" spans="1:7" s="34" customFormat="1" x14ac:dyDescent="0.25">
      <c r="A221" s="32">
        <v>3</v>
      </c>
      <c r="B221" s="33">
        <f t="shared" si="20"/>
        <v>47126</v>
      </c>
      <c r="C221" s="33">
        <f t="shared" si="20"/>
        <v>47139</v>
      </c>
      <c r="E221" s="152"/>
      <c r="F221" s="152"/>
      <c r="G221" s="157"/>
    </row>
    <row r="222" spans="1:7" s="34" customFormat="1" x14ac:dyDescent="0.25">
      <c r="A222" s="32">
        <v>4</v>
      </c>
      <c r="B222" s="33">
        <f t="shared" si="20"/>
        <v>47140</v>
      </c>
      <c r="C222" s="33">
        <f t="shared" si="20"/>
        <v>47153</v>
      </c>
      <c r="E222" s="152"/>
      <c r="F222" s="152"/>
      <c r="G222" s="157"/>
    </row>
    <row r="223" spans="1:7" s="34" customFormat="1" x14ac:dyDescent="0.25">
      <c r="A223" s="32">
        <v>5</v>
      </c>
      <c r="B223" s="33">
        <f t="shared" si="20"/>
        <v>47154</v>
      </c>
      <c r="C223" s="33">
        <f t="shared" si="20"/>
        <v>47167</v>
      </c>
      <c r="E223" s="152"/>
      <c r="F223" s="152"/>
      <c r="G223" s="157"/>
    </row>
    <row r="224" spans="1:7" s="34" customFormat="1" x14ac:dyDescent="0.25">
      <c r="A224" s="32">
        <v>6</v>
      </c>
      <c r="B224" s="33">
        <f t="shared" si="20"/>
        <v>47168</v>
      </c>
      <c r="C224" s="33">
        <f t="shared" si="20"/>
        <v>47181</v>
      </c>
      <c r="E224" s="152"/>
      <c r="F224" s="152"/>
      <c r="G224" s="157"/>
    </row>
    <row r="225" spans="1:7" s="34" customFormat="1" x14ac:dyDescent="0.25">
      <c r="A225" s="32">
        <v>7</v>
      </c>
      <c r="B225" s="33">
        <f t="shared" si="20"/>
        <v>47182</v>
      </c>
      <c r="C225" s="33">
        <f t="shared" si="20"/>
        <v>47195</v>
      </c>
      <c r="E225" s="152"/>
      <c r="F225" s="152"/>
      <c r="G225" s="157"/>
    </row>
    <row r="226" spans="1:7" s="34" customFormat="1" x14ac:dyDescent="0.25">
      <c r="A226" s="32">
        <v>8</v>
      </c>
      <c r="B226" s="33">
        <f t="shared" si="20"/>
        <v>47196</v>
      </c>
      <c r="C226" s="33">
        <f t="shared" si="20"/>
        <v>47209</v>
      </c>
      <c r="E226" s="152"/>
      <c r="F226" s="152"/>
      <c r="G226" s="157"/>
    </row>
    <row r="227" spans="1:7" s="34" customFormat="1" x14ac:dyDescent="0.25">
      <c r="A227" s="32">
        <v>9</v>
      </c>
      <c r="B227" s="33">
        <f t="shared" si="20"/>
        <v>47210</v>
      </c>
      <c r="C227" s="33">
        <f t="shared" si="20"/>
        <v>47223</v>
      </c>
      <c r="E227" s="152"/>
      <c r="F227" s="152"/>
      <c r="G227" s="157"/>
    </row>
    <row r="228" spans="1:7" s="34" customFormat="1" x14ac:dyDescent="0.25">
      <c r="A228" s="32">
        <v>10</v>
      </c>
      <c r="B228" s="33">
        <f t="shared" ref="B228:C243" si="21">B227+14</f>
        <v>47224</v>
      </c>
      <c r="C228" s="33">
        <f t="shared" si="21"/>
        <v>47237</v>
      </c>
      <c r="E228" s="152"/>
      <c r="F228" s="152"/>
      <c r="G228" s="157"/>
    </row>
    <row r="229" spans="1:7" s="34" customFormat="1" x14ac:dyDescent="0.25">
      <c r="A229" s="32">
        <v>11</v>
      </c>
      <c r="B229" s="33">
        <f t="shared" si="21"/>
        <v>47238</v>
      </c>
      <c r="C229" s="33">
        <f t="shared" si="21"/>
        <v>47251</v>
      </c>
      <c r="E229" s="152"/>
      <c r="F229" s="152"/>
      <c r="G229" s="157"/>
    </row>
    <row r="230" spans="1:7" s="34" customFormat="1" x14ac:dyDescent="0.25">
      <c r="A230" s="32">
        <v>12</v>
      </c>
      <c r="B230" s="33">
        <f t="shared" si="21"/>
        <v>47252</v>
      </c>
      <c r="C230" s="33">
        <f t="shared" si="21"/>
        <v>47265</v>
      </c>
      <c r="E230" s="152"/>
      <c r="F230" s="152"/>
      <c r="G230" s="157"/>
    </row>
    <row r="231" spans="1:7" s="34" customFormat="1" x14ac:dyDescent="0.25">
      <c r="A231" s="32">
        <v>13</v>
      </c>
      <c r="B231" s="33">
        <f t="shared" si="21"/>
        <v>47266</v>
      </c>
      <c r="C231" s="33">
        <f t="shared" si="21"/>
        <v>47279</v>
      </c>
      <c r="E231" s="152"/>
      <c r="F231" s="152"/>
      <c r="G231" s="157"/>
    </row>
    <row r="232" spans="1:7" s="34" customFormat="1" x14ac:dyDescent="0.25">
      <c r="A232" s="32">
        <v>14</v>
      </c>
      <c r="B232" s="33">
        <f t="shared" si="21"/>
        <v>47280</v>
      </c>
      <c r="C232" s="33">
        <f t="shared" si="21"/>
        <v>47293</v>
      </c>
      <c r="E232" s="152"/>
      <c r="F232" s="152"/>
      <c r="G232" s="157"/>
    </row>
    <row r="233" spans="1:7" s="34" customFormat="1" x14ac:dyDescent="0.25">
      <c r="A233" s="32">
        <v>15</v>
      </c>
      <c r="B233" s="33">
        <f t="shared" si="21"/>
        <v>47294</v>
      </c>
      <c r="C233" s="33">
        <f t="shared" si="21"/>
        <v>47307</v>
      </c>
      <c r="E233" s="152"/>
      <c r="F233" s="152"/>
      <c r="G233" s="157"/>
    </row>
    <row r="234" spans="1:7" s="34" customFormat="1" x14ac:dyDescent="0.25">
      <c r="A234" s="32">
        <v>16</v>
      </c>
      <c r="B234" s="33">
        <f t="shared" si="21"/>
        <v>47308</v>
      </c>
      <c r="C234" s="33">
        <f t="shared" si="21"/>
        <v>47321</v>
      </c>
      <c r="E234" s="152"/>
      <c r="F234" s="152"/>
      <c r="G234" s="157"/>
    </row>
    <row r="235" spans="1:7" s="34" customFormat="1" x14ac:dyDescent="0.25">
      <c r="A235" s="32">
        <v>17</v>
      </c>
      <c r="B235" s="33">
        <f t="shared" si="21"/>
        <v>47322</v>
      </c>
      <c r="C235" s="33">
        <f t="shared" si="21"/>
        <v>47335</v>
      </c>
      <c r="E235" s="152"/>
      <c r="F235" s="152"/>
      <c r="G235" s="157"/>
    </row>
    <row r="236" spans="1:7" s="34" customFormat="1" x14ac:dyDescent="0.25">
      <c r="A236" s="32">
        <v>18</v>
      </c>
      <c r="B236" s="33">
        <f t="shared" si="21"/>
        <v>47336</v>
      </c>
      <c r="C236" s="33">
        <f t="shared" si="21"/>
        <v>47349</v>
      </c>
      <c r="E236" s="152"/>
      <c r="F236" s="152"/>
      <c r="G236" s="157"/>
    </row>
    <row r="237" spans="1:7" s="34" customFormat="1" x14ac:dyDescent="0.25">
      <c r="A237" s="32">
        <v>19</v>
      </c>
      <c r="B237" s="33">
        <f t="shared" si="21"/>
        <v>47350</v>
      </c>
      <c r="C237" s="33">
        <f t="shared" si="21"/>
        <v>47363</v>
      </c>
      <c r="E237" s="152"/>
      <c r="F237" s="152"/>
      <c r="G237" s="157"/>
    </row>
    <row r="238" spans="1:7" s="34" customFormat="1" x14ac:dyDescent="0.25">
      <c r="A238" s="32">
        <v>20</v>
      </c>
      <c r="B238" s="33">
        <f t="shared" si="21"/>
        <v>47364</v>
      </c>
      <c r="C238" s="33">
        <f t="shared" si="21"/>
        <v>47377</v>
      </c>
      <c r="E238" s="152"/>
      <c r="F238" s="152"/>
      <c r="G238" s="157"/>
    </row>
    <row r="239" spans="1:7" s="34" customFormat="1" x14ac:dyDescent="0.25">
      <c r="A239" s="32">
        <v>21</v>
      </c>
      <c r="B239" s="33">
        <f t="shared" si="21"/>
        <v>47378</v>
      </c>
      <c r="C239" s="33">
        <f t="shared" si="21"/>
        <v>47391</v>
      </c>
      <c r="E239" s="152"/>
      <c r="F239" s="152"/>
      <c r="G239" s="157"/>
    </row>
    <row r="240" spans="1:7" s="34" customFormat="1" x14ac:dyDescent="0.25">
      <c r="A240" s="32">
        <v>22</v>
      </c>
      <c r="B240" s="33">
        <f t="shared" si="21"/>
        <v>47392</v>
      </c>
      <c r="C240" s="33">
        <f t="shared" si="21"/>
        <v>47405</v>
      </c>
      <c r="E240" s="152"/>
      <c r="F240" s="152"/>
      <c r="G240" s="157"/>
    </row>
    <row r="241" spans="1:7" s="34" customFormat="1" x14ac:dyDescent="0.25">
      <c r="A241" s="32">
        <v>23</v>
      </c>
      <c r="B241" s="33">
        <f t="shared" si="21"/>
        <v>47406</v>
      </c>
      <c r="C241" s="33">
        <f t="shared" si="21"/>
        <v>47419</v>
      </c>
      <c r="E241" s="152"/>
      <c r="F241" s="152"/>
      <c r="G241" s="157"/>
    </row>
    <row r="242" spans="1:7" s="34" customFormat="1" x14ac:dyDescent="0.25">
      <c r="A242" s="32">
        <v>24</v>
      </c>
      <c r="B242" s="33">
        <f t="shared" si="21"/>
        <v>47420</v>
      </c>
      <c r="C242" s="33">
        <f t="shared" si="21"/>
        <v>47433</v>
      </c>
      <c r="E242" s="152"/>
      <c r="F242" s="152"/>
      <c r="G242" s="157"/>
    </row>
    <row r="243" spans="1:7" s="34" customFormat="1" x14ac:dyDescent="0.25">
      <c r="A243" s="32">
        <v>25</v>
      </c>
      <c r="B243" s="33">
        <f t="shared" si="21"/>
        <v>47434</v>
      </c>
      <c r="C243" s="33">
        <f t="shared" si="21"/>
        <v>47447</v>
      </c>
      <c r="E243" s="152"/>
      <c r="F243" s="152"/>
      <c r="G243" s="157"/>
    </row>
    <row r="244" spans="1:7" s="34" customFormat="1" x14ac:dyDescent="0.25">
      <c r="A244" s="32">
        <v>26</v>
      </c>
      <c r="B244" s="33">
        <f t="shared" ref="B244:C249" si="22">B243+14</f>
        <v>47448</v>
      </c>
      <c r="C244" s="33">
        <f t="shared" si="22"/>
        <v>47461</v>
      </c>
      <c r="E244" s="152"/>
      <c r="F244" s="152"/>
      <c r="G244" s="157"/>
    </row>
    <row r="245" spans="1:7" s="34" customFormat="1" x14ac:dyDescent="0.25">
      <c r="A245" s="32">
        <v>1</v>
      </c>
      <c r="B245" s="33">
        <f t="shared" si="22"/>
        <v>47462</v>
      </c>
      <c r="C245" s="33">
        <f t="shared" si="22"/>
        <v>47475</v>
      </c>
      <c r="E245" s="152"/>
      <c r="F245" s="152"/>
      <c r="G245" s="157"/>
    </row>
    <row r="246" spans="1:7" s="34" customFormat="1" x14ac:dyDescent="0.25">
      <c r="A246" s="32">
        <v>2</v>
      </c>
      <c r="B246" s="33">
        <f t="shared" si="22"/>
        <v>47476</v>
      </c>
      <c r="C246" s="33">
        <f t="shared" si="22"/>
        <v>47489</v>
      </c>
      <c r="E246" s="152"/>
      <c r="F246" s="152"/>
      <c r="G246" s="157"/>
    </row>
    <row r="247" spans="1:7" s="34" customFormat="1" x14ac:dyDescent="0.25">
      <c r="A247" s="32">
        <v>3</v>
      </c>
      <c r="B247" s="33">
        <f t="shared" si="22"/>
        <v>47490</v>
      </c>
      <c r="C247" s="33">
        <f t="shared" si="22"/>
        <v>47503</v>
      </c>
      <c r="E247" s="152"/>
      <c r="F247" s="152"/>
      <c r="G247" s="157"/>
    </row>
    <row r="248" spans="1:7" s="34" customFormat="1" x14ac:dyDescent="0.25">
      <c r="A248" s="32">
        <v>4</v>
      </c>
      <c r="B248" s="33">
        <f t="shared" si="22"/>
        <v>47504</v>
      </c>
      <c r="C248" s="33">
        <f t="shared" si="22"/>
        <v>47517</v>
      </c>
      <c r="E248" s="152"/>
      <c r="F248" s="152"/>
      <c r="G248" s="157"/>
    </row>
    <row r="249" spans="1:7" s="34" customFormat="1" x14ac:dyDescent="0.25">
      <c r="A249" s="32">
        <v>5</v>
      </c>
      <c r="B249" s="33">
        <f t="shared" si="22"/>
        <v>47518</v>
      </c>
      <c r="C249" s="33">
        <f t="shared" si="22"/>
        <v>47531</v>
      </c>
      <c r="E249" s="152"/>
      <c r="F249" s="152"/>
      <c r="G249" s="157"/>
    </row>
    <row r="250" spans="1:7" s="34" customFormat="1" x14ac:dyDescent="0.25">
      <c r="A250" s="32">
        <v>6</v>
      </c>
      <c r="B250" s="33"/>
      <c r="C250" s="33"/>
      <c r="E250" s="152"/>
      <c r="F250" s="152"/>
      <c r="G250" s="157"/>
    </row>
    <row r="251" spans="1:7" s="34" customFormat="1" x14ac:dyDescent="0.25">
      <c r="A251" s="32">
        <v>7</v>
      </c>
      <c r="B251" s="33"/>
      <c r="C251" s="33"/>
      <c r="E251" s="152"/>
      <c r="F251" s="152"/>
      <c r="G251" s="157"/>
    </row>
    <row r="252" spans="1:7" s="34" customFormat="1" x14ac:dyDescent="0.25">
      <c r="A252" s="32">
        <v>8</v>
      </c>
      <c r="B252" s="33"/>
      <c r="C252" s="33"/>
      <c r="E252" s="152"/>
      <c r="F252" s="152"/>
      <c r="G252" s="157"/>
    </row>
    <row r="253" spans="1:7" s="34" customFormat="1" x14ac:dyDescent="0.25">
      <c r="A253" s="32">
        <v>9</v>
      </c>
      <c r="B253" s="33"/>
      <c r="C253" s="33"/>
      <c r="E253" s="152"/>
      <c r="F253" s="152"/>
      <c r="G253" s="157"/>
    </row>
    <row r="254" spans="1:7" s="34" customFormat="1" x14ac:dyDescent="0.25">
      <c r="A254" s="32">
        <v>10</v>
      </c>
      <c r="B254" s="33"/>
      <c r="C254" s="33"/>
      <c r="E254" s="152"/>
      <c r="F254" s="152"/>
      <c r="G254" s="157"/>
    </row>
    <row r="255" spans="1:7" s="34" customFormat="1" x14ac:dyDescent="0.25">
      <c r="A255" s="32">
        <v>11</v>
      </c>
      <c r="B255" s="33"/>
      <c r="C255" s="33"/>
      <c r="E255" s="152"/>
      <c r="F255" s="152"/>
      <c r="G255" s="157"/>
    </row>
    <row r="256" spans="1:7" s="34" customFormat="1" x14ac:dyDescent="0.25">
      <c r="A256" s="32">
        <v>12</v>
      </c>
      <c r="B256" s="33"/>
      <c r="C256" s="33"/>
      <c r="E256" s="152"/>
      <c r="F256" s="152"/>
      <c r="G256" s="157"/>
    </row>
    <row r="257" spans="1:7" s="34" customFormat="1" x14ac:dyDescent="0.25">
      <c r="A257" s="32">
        <v>13</v>
      </c>
      <c r="B257" s="33"/>
      <c r="C257" s="33"/>
      <c r="E257" s="152"/>
      <c r="F257" s="152"/>
      <c r="G257" s="157"/>
    </row>
    <row r="258" spans="1:7" s="33" customFormat="1" x14ac:dyDescent="0.25">
      <c r="A258" s="32">
        <v>14</v>
      </c>
      <c r="D258" s="34"/>
      <c r="E258" s="152"/>
      <c r="F258" s="152"/>
      <c r="G258" s="156"/>
    </row>
    <row r="259" spans="1:7" s="33" customFormat="1" x14ac:dyDescent="0.25">
      <c r="A259" s="32">
        <v>15</v>
      </c>
      <c r="D259" s="34"/>
      <c r="E259" s="152"/>
      <c r="F259" s="152"/>
      <c r="G259" s="156"/>
    </row>
    <row r="260" spans="1:7" s="33" customFormat="1" x14ac:dyDescent="0.25">
      <c r="A260" s="32">
        <v>16</v>
      </c>
      <c r="D260" s="34"/>
      <c r="E260" s="152"/>
      <c r="F260" s="152"/>
      <c r="G260" s="156"/>
    </row>
    <row r="261" spans="1:7" s="33" customFormat="1" x14ac:dyDescent="0.25">
      <c r="A261" s="32">
        <v>17</v>
      </c>
      <c r="D261" s="34"/>
      <c r="E261" s="152"/>
      <c r="F261" s="152"/>
      <c r="G261" s="156"/>
    </row>
    <row r="262" spans="1:7" s="33" customFormat="1" x14ac:dyDescent="0.25">
      <c r="A262" s="32">
        <v>18</v>
      </c>
      <c r="D262" s="34"/>
      <c r="E262" s="152"/>
      <c r="F262" s="152"/>
      <c r="G262" s="156"/>
    </row>
    <row r="263" spans="1:7" s="33" customFormat="1" x14ac:dyDescent="0.25">
      <c r="A263" s="32">
        <v>19</v>
      </c>
      <c r="D263" s="34"/>
      <c r="E263" s="152"/>
      <c r="F263" s="152"/>
      <c r="G263" s="156"/>
    </row>
    <row r="264" spans="1:7" s="33" customFormat="1" x14ac:dyDescent="0.25">
      <c r="A264" s="32">
        <v>20</v>
      </c>
      <c r="D264" s="34"/>
      <c r="E264" s="152"/>
      <c r="F264" s="152"/>
      <c r="G264" s="156"/>
    </row>
    <row r="265" spans="1:7" s="33" customFormat="1" x14ac:dyDescent="0.25">
      <c r="A265" s="32">
        <v>21</v>
      </c>
      <c r="D265" s="34"/>
      <c r="E265" s="152"/>
      <c r="F265" s="152"/>
      <c r="G265" s="156"/>
    </row>
    <row r="266" spans="1:7" s="33" customFormat="1" x14ac:dyDescent="0.25">
      <c r="A266" s="32">
        <v>22</v>
      </c>
      <c r="D266" s="34"/>
      <c r="E266" s="152"/>
      <c r="F266" s="152"/>
      <c r="G266" s="156"/>
    </row>
    <row r="267" spans="1:7" s="33" customFormat="1" x14ac:dyDescent="0.25">
      <c r="A267" s="32">
        <v>23</v>
      </c>
      <c r="D267" s="34"/>
      <c r="E267" s="152"/>
      <c r="F267" s="152"/>
      <c r="G267" s="156"/>
    </row>
    <row r="268" spans="1:7" s="33" customFormat="1" x14ac:dyDescent="0.25">
      <c r="A268" s="32">
        <v>24</v>
      </c>
      <c r="D268" s="34"/>
      <c r="E268" s="152"/>
      <c r="F268" s="152"/>
      <c r="G268" s="156"/>
    </row>
    <row r="269" spans="1:7" s="33" customFormat="1" x14ac:dyDescent="0.25">
      <c r="A269" s="32">
        <v>25</v>
      </c>
      <c r="D269" s="34"/>
      <c r="E269" s="152"/>
      <c r="F269" s="152"/>
      <c r="G269" s="156"/>
    </row>
    <row r="270" spans="1:7" s="33" customFormat="1" x14ac:dyDescent="0.25">
      <c r="A270" s="32">
        <v>26</v>
      </c>
      <c r="D270" s="34"/>
      <c r="E270" s="152"/>
      <c r="F270" s="152"/>
      <c r="G270" s="156"/>
    </row>
    <row r="271" spans="1:7" x14ac:dyDescent="0.25">
      <c r="E271" s="152"/>
      <c r="F271" s="152"/>
      <c r="G271" s="155"/>
    </row>
    <row r="272" spans="1:7" x14ac:dyDescent="0.25">
      <c r="E272" s="152"/>
      <c r="F272" s="152"/>
      <c r="G272" s="155"/>
    </row>
    <row r="273" spans="5:7" x14ac:dyDescent="0.25">
      <c r="E273" s="152"/>
      <c r="F273" s="152"/>
      <c r="G273" s="155"/>
    </row>
    <row r="274" spans="5:7" x14ac:dyDescent="0.25">
      <c r="E274" s="152"/>
      <c r="F274" s="152"/>
      <c r="G274" s="155"/>
    </row>
    <row r="275" spans="5:7" x14ac:dyDescent="0.25">
      <c r="E275" s="152"/>
      <c r="F275" s="152"/>
      <c r="G275" s="155"/>
    </row>
    <row r="276" spans="5:7" x14ac:dyDescent="0.25">
      <c r="E276" s="152"/>
      <c r="F276" s="152"/>
      <c r="G276" s="155"/>
    </row>
    <row r="277" spans="5:7" x14ac:dyDescent="0.25">
      <c r="E277" s="152"/>
      <c r="F277" s="152"/>
      <c r="G277" s="155"/>
    </row>
    <row r="278" spans="5:7" x14ac:dyDescent="0.25">
      <c r="E278" s="152"/>
      <c r="F278" s="152"/>
      <c r="G278" s="155"/>
    </row>
    <row r="279" spans="5:7" x14ac:dyDescent="0.25">
      <c r="E279" s="152"/>
      <c r="F279" s="152"/>
      <c r="G279" s="155"/>
    </row>
    <row r="280" spans="5:7" x14ac:dyDescent="0.25">
      <c r="E280" s="152"/>
      <c r="F280" s="152"/>
      <c r="G280" s="155"/>
    </row>
    <row r="281" spans="5:7" x14ac:dyDescent="0.25">
      <c r="E281" s="152"/>
      <c r="F281" s="152"/>
      <c r="G281" s="155"/>
    </row>
    <row r="282" spans="5:7" x14ac:dyDescent="0.25">
      <c r="E282" s="152"/>
      <c r="F282" s="152"/>
      <c r="G282" s="155"/>
    </row>
    <row r="283" spans="5:7" x14ac:dyDescent="0.25">
      <c r="E283" s="152"/>
      <c r="F283" s="152"/>
      <c r="G283" s="155"/>
    </row>
    <row r="284" spans="5:7" x14ac:dyDescent="0.25">
      <c r="E284" s="152"/>
      <c r="F284" s="152"/>
      <c r="G284" s="155"/>
    </row>
    <row r="285" spans="5:7" x14ac:dyDescent="0.25">
      <c r="E285" s="152"/>
      <c r="F285" s="152"/>
      <c r="G285" s="155"/>
    </row>
    <row r="286" spans="5:7" x14ac:dyDescent="0.25">
      <c r="E286" s="152"/>
      <c r="F286" s="152"/>
      <c r="G286" s="155"/>
    </row>
    <row r="287" spans="5:7" x14ac:dyDescent="0.25">
      <c r="E287" s="152"/>
      <c r="F287" s="152"/>
      <c r="G287" s="155"/>
    </row>
    <row r="288" spans="5:7" x14ac:dyDescent="0.25">
      <c r="E288" s="152"/>
      <c r="F288" s="152"/>
      <c r="G288" s="155"/>
    </row>
    <row r="289" spans="5:7" x14ac:dyDescent="0.25">
      <c r="E289" s="152"/>
      <c r="F289" s="152"/>
      <c r="G289" s="155"/>
    </row>
    <row r="290" spans="5:7" x14ac:dyDescent="0.25">
      <c r="E290" s="152"/>
      <c r="F290" s="152"/>
      <c r="G290" s="155"/>
    </row>
    <row r="291" spans="5:7" x14ac:dyDescent="0.25">
      <c r="E291" s="152"/>
      <c r="F291" s="152"/>
      <c r="G291" s="155"/>
    </row>
    <row r="292" spans="5:7" x14ac:dyDescent="0.25">
      <c r="E292" s="152"/>
      <c r="F292" s="152"/>
      <c r="G292" s="155"/>
    </row>
    <row r="293" spans="5:7" x14ac:dyDescent="0.25">
      <c r="E293" s="152"/>
      <c r="F293" s="152"/>
      <c r="G293" s="155"/>
    </row>
    <row r="294" spans="5:7" x14ac:dyDescent="0.25">
      <c r="E294" s="152"/>
      <c r="F294" s="152"/>
      <c r="G294" s="155"/>
    </row>
    <row r="295" spans="5:7" x14ac:dyDescent="0.25">
      <c r="E295" s="152"/>
      <c r="F295" s="152"/>
      <c r="G295" s="155"/>
    </row>
    <row r="296" spans="5:7" x14ac:dyDescent="0.25">
      <c r="E296" s="152"/>
      <c r="F296" s="152"/>
      <c r="G296" s="155"/>
    </row>
    <row r="297" spans="5:7" x14ac:dyDescent="0.25">
      <c r="E297" s="152"/>
      <c r="F297" s="152"/>
      <c r="G297" s="155"/>
    </row>
    <row r="298" spans="5:7" x14ac:dyDescent="0.25">
      <c r="E298" s="152"/>
      <c r="F298" s="152"/>
      <c r="G298" s="155"/>
    </row>
    <row r="299" spans="5:7" x14ac:dyDescent="0.25">
      <c r="E299" s="152"/>
      <c r="F299" s="152"/>
      <c r="G299" s="155"/>
    </row>
    <row r="300" spans="5:7" x14ac:dyDescent="0.25">
      <c r="E300" s="152"/>
      <c r="F300" s="152"/>
      <c r="G300" s="155"/>
    </row>
    <row r="301" spans="5:7" x14ac:dyDescent="0.25">
      <c r="E301" s="152"/>
      <c r="F301" s="152"/>
      <c r="G301" s="155"/>
    </row>
    <row r="302" spans="5:7" x14ac:dyDescent="0.25">
      <c r="E302" s="152"/>
      <c r="F302" s="152"/>
      <c r="G302" s="155"/>
    </row>
    <row r="303" spans="5:7" x14ac:dyDescent="0.25">
      <c r="E303" s="152"/>
      <c r="F303" s="152"/>
      <c r="G303" s="155"/>
    </row>
    <row r="304" spans="5:7" x14ac:dyDescent="0.25">
      <c r="E304" s="152"/>
      <c r="F304" s="152"/>
      <c r="G304" s="155"/>
    </row>
    <row r="305" spans="5:7" x14ac:dyDescent="0.25">
      <c r="E305" s="152"/>
      <c r="F305" s="152"/>
      <c r="G305" s="155"/>
    </row>
    <row r="306" spans="5:7" x14ac:dyDescent="0.25">
      <c r="E306" s="152"/>
      <c r="F306" s="152"/>
      <c r="G306" s="155"/>
    </row>
    <row r="307" spans="5:7" x14ac:dyDescent="0.25">
      <c r="E307" s="152"/>
      <c r="F307" s="152"/>
      <c r="G307" s="155"/>
    </row>
    <row r="308" spans="5:7" x14ac:dyDescent="0.25">
      <c r="E308" s="152"/>
      <c r="F308" s="152"/>
      <c r="G308" s="155"/>
    </row>
    <row r="309" spans="5:7" x14ac:dyDescent="0.25">
      <c r="E309" s="152"/>
      <c r="F309" s="152"/>
      <c r="G309" s="155"/>
    </row>
    <row r="310" spans="5:7" x14ac:dyDescent="0.25">
      <c r="E310" s="152"/>
      <c r="F310" s="152"/>
      <c r="G310" s="155"/>
    </row>
    <row r="311" spans="5:7" x14ac:dyDescent="0.25">
      <c r="E311" s="152"/>
      <c r="F311" s="152"/>
      <c r="G311" s="155"/>
    </row>
    <row r="312" spans="5:7" x14ac:dyDescent="0.25">
      <c r="E312" s="152"/>
      <c r="F312" s="152"/>
      <c r="G312" s="155"/>
    </row>
    <row r="313" spans="5:7" x14ac:dyDescent="0.25">
      <c r="E313" s="152"/>
      <c r="F313" s="152"/>
      <c r="G313" s="155"/>
    </row>
    <row r="314" spans="5:7" x14ac:dyDescent="0.25">
      <c r="E314" s="152"/>
      <c r="F314" s="152"/>
      <c r="G314" s="155"/>
    </row>
    <row r="315" spans="5:7" x14ac:dyDescent="0.25">
      <c r="E315" s="152"/>
      <c r="F315" s="152"/>
      <c r="G315" s="155"/>
    </row>
    <row r="316" spans="5:7" x14ac:dyDescent="0.25">
      <c r="E316" s="152"/>
      <c r="F316" s="152"/>
      <c r="G316" s="155"/>
    </row>
    <row r="317" spans="5:7" x14ac:dyDescent="0.25">
      <c r="E317" s="152"/>
      <c r="F317" s="152"/>
      <c r="G317" s="155"/>
    </row>
    <row r="318" spans="5:7" x14ac:dyDescent="0.25">
      <c r="E318" s="152"/>
      <c r="F318" s="152"/>
      <c r="G318" s="155"/>
    </row>
    <row r="319" spans="5:7" x14ac:dyDescent="0.25">
      <c r="E319" s="152"/>
      <c r="F319" s="152"/>
      <c r="G319" s="155"/>
    </row>
    <row r="320" spans="5:7" x14ac:dyDescent="0.25">
      <c r="E320" s="152"/>
      <c r="F320" s="152"/>
      <c r="G320" s="155"/>
    </row>
    <row r="321" spans="5:7" x14ac:dyDescent="0.25">
      <c r="E321" s="152"/>
      <c r="F321" s="152"/>
      <c r="G321" s="155"/>
    </row>
    <row r="322" spans="5:7" x14ac:dyDescent="0.25">
      <c r="E322" s="152"/>
      <c r="F322" s="152"/>
      <c r="G322" s="155"/>
    </row>
    <row r="323" spans="5:7" x14ac:dyDescent="0.25">
      <c r="E323" s="152"/>
      <c r="F323" s="152"/>
      <c r="G323" s="155"/>
    </row>
    <row r="324" spans="5:7" x14ac:dyDescent="0.25">
      <c r="E324" s="152"/>
      <c r="F324" s="152"/>
      <c r="G324" s="155"/>
    </row>
    <row r="325" spans="5:7" x14ac:dyDescent="0.25">
      <c r="E325" s="152"/>
      <c r="F325" s="152"/>
      <c r="G325" s="155"/>
    </row>
    <row r="326" spans="5:7" x14ac:dyDescent="0.25">
      <c r="E326" s="152"/>
      <c r="F326" s="152"/>
      <c r="G326" s="155"/>
    </row>
    <row r="327" spans="5:7" x14ac:dyDescent="0.25">
      <c r="E327" s="152"/>
      <c r="F327" s="152"/>
      <c r="G327" s="155"/>
    </row>
    <row r="328" spans="5:7" x14ac:dyDescent="0.25">
      <c r="E328" s="152"/>
      <c r="F328" s="152"/>
      <c r="G328" s="155"/>
    </row>
    <row r="329" spans="5:7" x14ac:dyDescent="0.25">
      <c r="E329" s="152"/>
      <c r="F329" s="152"/>
      <c r="G329" s="155"/>
    </row>
    <row r="330" spans="5:7" x14ac:dyDescent="0.25">
      <c r="E330" s="152"/>
      <c r="F330" s="152"/>
      <c r="G330" s="155"/>
    </row>
    <row r="331" spans="5:7" x14ac:dyDescent="0.25">
      <c r="E331" s="152"/>
      <c r="F331" s="152"/>
      <c r="G331" s="155"/>
    </row>
    <row r="332" spans="5:7" x14ac:dyDescent="0.25">
      <c r="E332" s="152"/>
      <c r="F332" s="152"/>
      <c r="G332" s="155"/>
    </row>
    <row r="333" spans="5:7" x14ac:dyDescent="0.25">
      <c r="E333" s="152"/>
      <c r="F333" s="152"/>
      <c r="G333" s="155"/>
    </row>
    <row r="334" spans="5:7" x14ac:dyDescent="0.25">
      <c r="E334" s="152"/>
      <c r="F334" s="152"/>
      <c r="G334" s="155"/>
    </row>
    <row r="335" spans="5:7" x14ac:dyDescent="0.25">
      <c r="E335" s="152"/>
      <c r="F335" s="152"/>
      <c r="G335" s="155"/>
    </row>
    <row r="336" spans="5:7" x14ac:dyDescent="0.25">
      <c r="E336" s="152"/>
      <c r="F336" s="152"/>
      <c r="G336" s="155"/>
    </row>
    <row r="337" spans="5:7" x14ac:dyDescent="0.25">
      <c r="E337" s="152"/>
      <c r="F337" s="152"/>
      <c r="G337" s="155"/>
    </row>
    <row r="338" spans="5:7" x14ac:dyDescent="0.25">
      <c r="E338" s="152"/>
      <c r="F338" s="152"/>
      <c r="G338" s="155"/>
    </row>
    <row r="339" spans="5:7" x14ac:dyDescent="0.25">
      <c r="E339" s="152"/>
      <c r="F339" s="152"/>
      <c r="G339" s="155"/>
    </row>
    <row r="340" spans="5:7" x14ac:dyDescent="0.25">
      <c r="E340" s="152"/>
      <c r="F340" s="152"/>
      <c r="G340" s="155"/>
    </row>
    <row r="341" spans="5:7" x14ac:dyDescent="0.25">
      <c r="E341" s="152"/>
      <c r="F341" s="152"/>
      <c r="G341" s="155"/>
    </row>
    <row r="342" spans="5:7" x14ac:dyDescent="0.25">
      <c r="E342" s="152"/>
      <c r="F342" s="152"/>
      <c r="G342" s="155"/>
    </row>
    <row r="343" spans="5:7" x14ac:dyDescent="0.25">
      <c r="E343" s="152"/>
      <c r="F343" s="152"/>
      <c r="G343" s="155"/>
    </row>
    <row r="344" spans="5:7" x14ac:dyDescent="0.25">
      <c r="E344" s="152"/>
      <c r="F344" s="152"/>
      <c r="G344" s="155"/>
    </row>
    <row r="345" spans="5:7" x14ac:dyDescent="0.25">
      <c r="E345" s="152"/>
      <c r="F345" s="152"/>
      <c r="G345" s="155"/>
    </row>
    <row r="346" spans="5:7" x14ac:dyDescent="0.25">
      <c r="E346" s="152"/>
      <c r="F346" s="152"/>
      <c r="G346" s="155"/>
    </row>
    <row r="347" spans="5:7" x14ac:dyDescent="0.25">
      <c r="E347" s="152"/>
      <c r="F347" s="152"/>
      <c r="G347" s="155"/>
    </row>
    <row r="348" spans="5:7" x14ac:dyDescent="0.25">
      <c r="E348" s="152"/>
      <c r="F348" s="152"/>
      <c r="G348" s="155"/>
    </row>
    <row r="349" spans="5:7" x14ac:dyDescent="0.25">
      <c r="E349" s="152"/>
      <c r="F349" s="152"/>
      <c r="G349" s="155"/>
    </row>
    <row r="350" spans="5:7" x14ac:dyDescent="0.25">
      <c r="E350" s="152"/>
      <c r="F350" s="152"/>
      <c r="G350" s="155"/>
    </row>
    <row r="351" spans="5:7" x14ac:dyDescent="0.25">
      <c r="E351" s="152"/>
      <c r="F351" s="152"/>
      <c r="G351" s="155"/>
    </row>
    <row r="352" spans="5:7" x14ac:dyDescent="0.25">
      <c r="E352" s="152"/>
      <c r="F352" s="152"/>
      <c r="G352" s="155"/>
    </row>
    <row r="353" spans="5:7" x14ac:dyDescent="0.25">
      <c r="E353" s="152"/>
      <c r="F353" s="152"/>
      <c r="G353" s="155"/>
    </row>
    <row r="354" spans="5:7" x14ac:dyDescent="0.25">
      <c r="E354" s="152"/>
      <c r="F354" s="152"/>
      <c r="G354" s="155"/>
    </row>
    <row r="355" spans="5:7" x14ac:dyDescent="0.25">
      <c r="E355" s="152"/>
      <c r="F355" s="152"/>
      <c r="G355" s="155"/>
    </row>
    <row r="356" spans="5:7" x14ac:dyDescent="0.25">
      <c r="E356" s="152"/>
      <c r="F356" s="152"/>
      <c r="G356" s="155"/>
    </row>
    <row r="357" spans="5:7" x14ac:dyDescent="0.25">
      <c r="E357" s="152"/>
      <c r="F357" s="152"/>
      <c r="G357" s="155"/>
    </row>
    <row r="358" spans="5:7" x14ac:dyDescent="0.25">
      <c r="E358" s="152"/>
      <c r="F358" s="152"/>
      <c r="G358" s="155"/>
    </row>
    <row r="359" spans="5:7" x14ac:dyDescent="0.25">
      <c r="E359" s="152"/>
      <c r="F359" s="152"/>
      <c r="G359" s="155"/>
    </row>
    <row r="360" spans="5:7" x14ac:dyDescent="0.25">
      <c r="E360" s="152"/>
      <c r="F360" s="152"/>
      <c r="G360" s="155"/>
    </row>
    <row r="361" spans="5:7" x14ac:dyDescent="0.25">
      <c r="E361" s="152"/>
      <c r="F361" s="152"/>
      <c r="G361" s="155"/>
    </row>
    <row r="362" spans="5:7" x14ac:dyDescent="0.25">
      <c r="E362" s="152"/>
      <c r="F362" s="152"/>
      <c r="G362" s="155"/>
    </row>
    <row r="363" spans="5:7" x14ac:dyDescent="0.25">
      <c r="E363" s="152"/>
      <c r="F363" s="152"/>
      <c r="G363" s="155"/>
    </row>
    <row r="364" spans="5:7" x14ac:dyDescent="0.25">
      <c r="E364" s="152"/>
      <c r="F364" s="152"/>
      <c r="G364" s="155"/>
    </row>
    <row r="365" spans="5:7" x14ac:dyDescent="0.25">
      <c r="E365" s="152"/>
      <c r="F365" s="152"/>
      <c r="G365" s="155"/>
    </row>
    <row r="366" spans="5:7" x14ac:dyDescent="0.25">
      <c r="E366" s="152"/>
      <c r="F366" s="152"/>
      <c r="G366" s="155"/>
    </row>
    <row r="367" spans="5:7" x14ac:dyDescent="0.25">
      <c r="E367" s="152"/>
      <c r="F367" s="152"/>
      <c r="G367" s="155"/>
    </row>
    <row r="368" spans="5:7" x14ac:dyDescent="0.25">
      <c r="E368" s="152"/>
      <c r="F368" s="152"/>
      <c r="G368" s="155"/>
    </row>
    <row r="369" spans="5:7" x14ac:dyDescent="0.25">
      <c r="E369" s="152"/>
      <c r="F369" s="152"/>
      <c r="G369" s="155"/>
    </row>
    <row r="370" spans="5:7" x14ac:dyDescent="0.25">
      <c r="E370" s="152"/>
      <c r="F370" s="152"/>
      <c r="G370" s="155"/>
    </row>
    <row r="371" spans="5:7" x14ac:dyDescent="0.25">
      <c r="E371" s="152"/>
      <c r="F371" s="152"/>
      <c r="G371" s="155"/>
    </row>
    <row r="372" spans="5:7" x14ac:dyDescent="0.25">
      <c r="E372" s="152"/>
      <c r="F372" s="152"/>
      <c r="G372" s="155"/>
    </row>
    <row r="373" spans="5:7" x14ac:dyDescent="0.25">
      <c r="E373" s="152"/>
      <c r="F373" s="152"/>
      <c r="G373" s="155"/>
    </row>
    <row r="374" spans="5:7" x14ac:dyDescent="0.25">
      <c r="E374" s="152"/>
      <c r="F374" s="152"/>
      <c r="G374" s="155"/>
    </row>
    <row r="375" spans="5:7" x14ac:dyDescent="0.25">
      <c r="E375" s="152"/>
      <c r="F375" s="152"/>
      <c r="G375" s="155"/>
    </row>
    <row r="376" spans="5:7" x14ac:dyDescent="0.25">
      <c r="E376" s="152"/>
      <c r="F376" s="152"/>
      <c r="G376" s="155"/>
    </row>
    <row r="377" spans="5:7" x14ac:dyDescent="0.25">
      <c r="E377" s="152"/>
      <c r="F377" s="152"/>
      <c r="G377" s="155"/>
    </row>
    <row r="378" spans="5:7" x14ac:dyDescent="0.25">
      <c r="E378" s="152"/>
      <c r="F378" s="152"/>
      <c r="G378" s="155"/>
    </row>
    <row r="379" spans="5:7" x14ac:dyDescent="0.25">
      <c r="E379" s="152"/>
      <c r="F379" s="152"/>
      <c r="G379" s="155"/>
    </row>
    <row r="380" spans="5:7" x14ac:dyDescent="0.25">
      <c r="E380" s="152"/>
      <c r="F380" s="152"/>
      <c r="G380" s="155"/>
    </row>
    <row r="381" spans="5:7" x14ac:dyDescent="0.25">
      <c r="E381" s="152"/>
      <c r="F381" s="152"/>
      <c r="G381" s="155"/>
    </row>
    <row r="382" spans="5:7" x14ac:dyDescent="0.25">
      <c r="E382" s="152"/>
      <c r="F382" s="152"/>
      <c r="G382" s="155"/>
    </row>
    <row r="383" spans="5:7" x14ac:dyDescent="0.25">
      <c r="E383" s="152"/>
      <c r="F383" s="152"/>
      <c r="G383" s="155"/>
    </row>
    <row r="384" spans="5:7" x14ac:dyDescent="0.25">
      <c r="E384" s="152"/>
      <c r="F384" s="152"/>
      <c r="G384" s="155"/>
    </row>
    <row r="385" spans="5:7" x14ac:dyDescent="0.25">
      <c r="E385" s="152"/>
      <c r="F385" s="152"/>
      <c r="G385" s="155"/>
    </row>
    <row r="386" spans="5:7" x14ac:dyDescent="0.25">
      <c r="E386" s="152"/>
      <c r="F386" s="152"/>
      <c r="G386" s="155"/>
    </row>
    <row r="387" spans="5:7" x14ac:dyDescent="0.25">
      <c r="E387" s="152"/>
      <c r="F387" s="152"/>
      <c r="G387" s="155"/>
    </row>
    <row r="388" spans="5:7" x14ac:dyDescent="0.25">
      <c r="E388" s="152"/>
      <c r="F388" s="152"/>
      <c r="G388" s="155"/>
    </row>
    <row r="389" spans="5:7" x14ac:dyDescent="0.25">
      <c r="E389" s="152"/>
      <c r="F389" s="152"/>
      <c r="G389" s="155"/>
    </row>
    <row r="390" spans="5:7" x14ac:dyDescent="0.25">
      <c r="E390" s="152"/>
      <c r="F390" s="152"/>
      <c r="G390" s="155"/>
    </row>
    <row r="391" spans="5:7" x14ac:dyDescent="0.25">
      <c r="E391" s="152"/>
      <c r="F391" s="152"/>
      <c r="G391" s="155"/>
    </row>
    <row r="392" spans="5:7" x14ac:dyDescent="0.25">
      <c r="E392" s="152"/>
      <c r="F392" s="152"/>
      <c r="G392" s="155"/>
    </row>
    <row r="393" spans="5:7" x14ac:dyDescent="0.25">
      <c r="E393" s="152"/>
      <c r="F393" s="152"/>
      <c r="G393" s="155"/>
    </row>
    <row r="394" spans="5:7" x14ac:dyDescent="0.25">
      <c r="E394" s="152"/>
      <c r="F394" s="152"/>
      <c r="G394" s="155"/>
    </row>
    <row r="395" spans="5:7" x14ac:dyDescent="0.25">
      <c r="E395" s="152"/>
      <c r="F395" s="152"/>
      <c r="G395" s="155"/>
    </row>
    <row r="396" spans="5:7" x14ac:dyDescent="0.25">
      <c r="E396" s="152"/>
      <c r="F396" s="152"/>
      <c r="G396" s="155"/>
    </row>
    <row r="397" spans="5:7" x14ac:dyDescent="0.25">
      <c r="E397" s="152"/>
      <c r="F397" s="152"/>
      <c r="G397" s="155"/>
    </row>
    <row r="398" spans="5:7" x14ac:dyDescent="0.25">
      <c r="E398" s="152"/>
      <c r="F398" s="152"/>
      <c r="G398" s="155"/>
    </row>
    <row r="399" spans="5:7" x14ac:dyDescent="0.25">
      <c r="E399" s="152"/>
      <c r="F399" s="152"/>
      <c r="G399" s="155"/>
    </row>
    <row r="400" spans="5:7" x14ac:dyDescent="0.25">
      <c r="E400" s="152"/>
      <c r="F400" s="152"/>
      <c r="G400" s="155"/>
    </row>
    <row r="401" spans="5:7" x14ac:dyDescent="0.25">
      <c r="E401" s="152"/>
      <c r="F401" s="152"/>
      <c r="G401" s="155"/>
    </row>
    <row r="402" spans="5:7" x14ac:dyDescent="0.25">
      <c r="E402" s="152"/>
      <c r="F402" s="152"/>
      <c r="G402" s="155"/>
    </row>
    <row r="403" spans="5:7" x14ac:dyDescent="0.25">
      <c r="E403" s="152"/>
      <c r="F403" s="152"/>
      <c r="G403" s="155"/>
    </row>
    <row r="404" spans="5:7" x14ac:dyDescent="0.25">
      <c r="E404" s="152"/>
      <c r="F404" s="152"/>
      <c r="G404" s="155"/>
    </row>
    <row r="405" spans="5:7" x14ac:dyDescent="0.25">
      <c r="E405" s="152"/>
      <c r="F405" s="152"/>
      <c r="G405" s="155"/>
    </row>
    <row r="406" spans="5:7" x14ac:dyDescent="0.25">
      <c r="E406" s="152"/>
      <c r="F406" s="152"/>
      <c r="G406" s="155"/>
    </row>
    <row r="407" spans="5:7" x14ac:dyDescent="0.25">
      <c r="E407" s="152"/>
      <c r="F407" s="152"/>
      <c r="G407" s="155"/>
    </row>
    <row r="408" spans="5:7" x14ac:dyDescent="0.25">
      <c r="E408" s="152"/>
      <c r="F408" s="152"/>
      <c r="G408" s="155"/>
    </row>
    <row r="409" spans="5:7" x14ac:dyDescent="0.25">
      <c r="E409" s="152"/>
      <c r="F409" s="152"/>
      <c r="G409" s="155"/>
    </row>
    <row r="410" spans="5:7" x14ac:dyDescent="0.25">
      <c r="E410" s="152"/>
      <c r="F410" s="152"/>
      <c r="G410" s="155"/>
    </row>
    <row r="411" spans="5:7" x14ac:dyDescent="0.25">
      <c r="E411" s="152"/>
      <c r="F411" s="152"/>
      <c r="G411" s="155"/>
    </row>
    <row r="412" spans="5:7" x14ac:dyDescent="0.25">
      <c r="E412" s="152"/>
      <c r="F412" s="152"/>
      <c r="G412" s="155"/>
    </row>
    <row r="413" spans="5:7" x14ac:dyDescent="0.25">
      <c r="E413" s="152"/>
      <c r="F413" s="152"/>
      <c r="G413" s="155"/>
    </row>
    <row r="414" spans="5:7" x14ac:dyDescent="0.25">
      <c r="E414" s="152"/>
      <c r="F414" s="152"/>
      <c r="G414" s="155"/>
    </row>
    <row r="415" spans="5:7" x14ac:dyDescent="0.25">
      <c r="E415" s="152"/>
      <c r="F415" s="152"/>
      <c r="G415" s="155"/>
    </row>
    <row r="416" spans="5:7" x14ac:dyDescent="0.25">
      <c r="E416" s="152"/>
      <c r="F416" s="152"/>
      <c r="G416" s="155"/>
    </row>
    <row r="417" spans="5:7" x14ac:dyDescent="0.25">
      <c r="E417" s="152"/>
      <c r="F417" s="152"/>
      <c r="G417" s="155"/>
    </row>
    <row r="418" spans="5:7" x14ac:dyDescent="0.25">
      <c r="E418" s="152"/>
      <c r="F418" s="152"/>
      <c r="G418" s="155"/>
    </row>
    <row r="419" spans="5:7" x14ac:dyDescent="0.25">
      <c r="E419" s="152"/>
      <c r="F419" s="152"/>
      <c r="G419" s="155"/>
    </row>
    <row r="420" spans="5:7" x14ac:dyDescent="0.25">
      <c r="E420" s="152"/>
      <c r="F420" s="152"/>
      <c r="G420" s="155"/>
    </row>
    <row r="421" spans="5:7" x14ac:dyDescent="0.25">
      <c r="E421" s="152"/>
      <c r="F421" s="152"/>
      <c r="G421" s="155"/>
    </row>
    <row r="422" spans="5:7" x14ac:dyDescent="0.25">
      <c r="E422" s="152"/>
      <c r="F422" s="152"/>
      <c r="G422" s="155"/>
    </row>
    <row r="423" spans="5:7" x14ac:dyDescent="0.25">
      <c r="E423" s="152"/>
      <c r="F423" s="152"/>
      <c r="G423" s="155"/>
    </row>
    <row r="424" spans="5:7" x14ac:dyDescent="0.25">
      <c r="E424" s="152"/>
      <c r="F424" s="152"/>
      <c r="G424" s="155"/>
    </row>
    <row r="425" spans="5:7" x14ac:dyDescent="0.25">
      <c r="E425" s="152"/>
      <c r="F425" s="152"/>
      <c r="G425" s="155"/>
    </row>
    <row r="426" spans="5:7" x14ac:dyDescent="0.25">
      <c r="E426" s="152"/>
      <c r="F426" s="152"/>
      <c r="G426" s="155"/>
    </row>
    <row r="427" spans="5:7" x14ac:dyDescent="0.25">
      <c r="E427" s="152"/>
      <c r="F427" s="152"/>
      <c r="G427" s="155"/>
    </row>
    <row r="428" spans="5:7" x14ac:dyDescent="0.25">
      <c r="E428" s="152"/>
      <c r="F428" s="152"/>
      <c r="G428" s="155"/>
    </row>
    <row r="429" spans="5:7" x14ac:dyDescent="0.25">
      <c r="E429" s="152"/>
      <c r="F429" s="152"/>
      <c r="G429" s="155"/>
    </row>
    <row r="430" spans="5:7" x14ac:dyDescent="0.25">
      <c r="E430" s="152"/>
      <c r="F430" s="152"/>
      <c r="G430" s="155"/>
    </row>
    <row r="431" spans="5:7" x14ac:dyDescent="0.25">
      <c r="E431" s="152"/>
      <c r="F431" s="152"/>
      <c r="G431" s="155"/>
    </row>
    <row r="432" spans="5:7" x14ac:dyDescent="0.25">
      <c r="E432" s="152"/>
      <c r="F432" s="152"/>
      <c r="G432" s="155"/>
    </row>
    <row r="433" spans="5:7" x14ac:dyDescent="0.25">
      <c r="E433" s="152"/>
      <c r="F433" s="152"/>
      <c r="G433" s="155"/>
    </row>
    <row r="434" spans="5:7" x14ac:dyDescent="0.25">
      <c r="E434" s="152"/>
      <c r="F434" s="152"/>
      <c r="G434" s="155"/>
    </row>
    <row r="435" spans="5:7" x14ac:dyDescent="0.25">
      <c r="E435" s="152"/>
      <c r="F435" s="152"/>
      <c r="G435" s="155"/>
    </row>
    <row r="436" spans="5:7" x14ac:dyDescent="0.25">
      <c r="E436" s="152"/>
      <c r="F436" s="152"/>
      <c r="G436" s="155"/>
    </row>
    <row r="437" spans="5:7" x14ac:dyDescent="0.25">
      <c r="E437" s="152"/>
      <c r="F437" s="152"/>
      <c r="G437" s="155"/>
    </row>
    <row r="438" spans="5:7" x14ac:dyDescent="0.25">
      <c r="E438" s="152"/>
      <c r="F438" s="152"/>
      <c r="G438" s="155"/>
    </row>
    <row r="439" spans="5:7" x14ac:dyDescent="0.25">
      <c r="E439" s="152"/>
      <c r="F439" s="152"/>
      <c r="G439" s="155"/>
    </row>
    <row r="440" spans="5:7" x14ac:dyDescent="0.25">
      <c r="E440" s="152"/>
      <c r="F440" s="152"/>
      <c r="G440" s="155"/>
    </row>
    <row r="441" spans="5:7" x14ac:dyDescent="0.25">
      <c r="E441" s="152"/>
      <c r="F441" s="152"/>
      <c r="G441" s="155"/>
    </row>
    <row r="442" spans="5:7" x14ac:dyDescent="0.25">
      <c r="E442" s="152"/>
      <c r="F442" s="152"/>
      <c r="G442" s="155"/>
    </row>
    <row r="443" spans="5:7" x14ac:dyDescent="0.25">
      <c r="E443" s="152"/>
      <c r="F443" s="152"/>
      <c r="G443" s="155"/>
    </row>
    <row r="444" spans="5:7" x14ac:dyDescent="0.25">
      <c r="E444" s="152"/>
      <c r="F444" s="152"/>
      <c r="G444" s="155"/>
    </row>
    <row r="445" spans="5:7" x14ac:dyDescent="0.25">
      <c r="E445" s="152"/>
      <c r="F445" s="152"/>
      <c r="G445" s="155"/>
    </row>
    <row r="446" spans="5:7" x14ac:dyDescent="0.25">
      <c r="E446" s="152"/>
      <c r="F446" s="152"/>
      <c r="G446" s="155"/>
    </row>
    <row r="447" spans="5:7" x14ac:dyDescent="0.25">
      <c r="E447" s="152"/>
      <c r="F447" s="152"/>
      <c r="G447" s="155"/>
    </row>
    <row r="448" spans="5:7" x14ac:dyDescent="0.25">
      <c r="E448" s="152"/>
      <c r="F448" s="152"/>
      <c r="G448" s="155"/>
    </row>
    <row r="449" spans="5:7" x14ac:dyDescent="0.25">
      <c r="E449" s="152"/>
      <c r="F449" s="152"/>
      <c r="G449" s="155"/>
    </row>
    <row r="450" spans="5:7" x14ac:dyDescent="0.25">
      <c r="E450" s="152"/>
      <c r="F450" s="152"/>
      <c r="G450" s="155"/>
    </row>
    <row r="451" spans="5:7" x14ac:dyDescent="0.25">
      <c r="E451" s="152"/>
      <c r="F451" s="152"/>
      <c r="G451" s="155"/>
    </row>
    <row r="452" spans="5:7" x14ac:dyDescent="0.25">
      <c r="E452" s="152"/>
      <c r="F452" s="152"/>
      <c r="G452" s="155"/>
    </row>
    <row r="453" spans="5:7" x14ac:dyDescent="0.25">
      <c r="E453" s="152"/>
      <c r="F453" s="152"/>
      <c r="G453" s="155"/>
    </row>
    <row r="454" spans="5:7" x14ac:dyDescent="0.25">
      <c r="E454" s="152"/>
      <c r="F454" s="152"/>
      <c r="G454" s="155"/>
    </row>
    <row r="455" spans="5:7" x14ac:dyDescent="0.25">
      <c r="E455" s="152"/>
      <c r="F455" s="152"/>
      <c r="G455" s="155"/>
    </row>
    <row r="456" spans="5:7" x14ac:dyDescent="0.25">
      <c r="E456" s="152"/>
      <c r="F456" s="152"/>
      <c r="G456" s="155"/>
    </row>
    <row r="457" spans="5:7" x14ac:dyDescent="0.25">
      <c r="E457" s="152"/>
      <c r="F457" s="152"/>
      <c r="G457" s="155"/>
    </row>
    <row r="458" spans="5:7" x14ac:dyDescent="0.25">
      <c r="E458" s="152"/>
      <c r="F458" s="152"/>
      <c r="G458" s="155"/>
    </row>
    <row r="459" spans="5:7" x14ac:dyDescent="0.25">
      <c r="E459" s="152"/>
      <c r="F459" s="152"/>
      <c r="G459" s="155"/>
    </row>
    <row r="460" spans="5:7" x14ac:dyDescent="0.25">
      <c r="E460" s="152"/>
      <c r="F460" s="152"/>
      <c r="G460" s="155"/>
    </row>
    <row r="461" spans="5:7" x14ac:dyDescent="0.25">
      <c r="E461" s="152"/>
      <c r="F461" s="152"/>
      <c r="G461" s="155"/>
    </row>
    <row r="462" spans="5:7" x14ac:dyDescent="0.25">
      <c r="E462" s="152"/>
      <c r="F462" s="152"/>
      <c r="G462" s="155"/>
    </row>
    <row r="463" spans="5:7" x14ac:dyDescent="0.25">
      <c r="E463" s="152"/>
      <c r="F463" s="152"/>
      <c r="G463" s="155"/>
    </row>
    <row r="464" spans="5:7" x14ac:dyDescent="0.25">
      <c r="E464" s="152"/>
      <c r="F464" s="152"/>
      <c r="G464" s="155"/>
    </row>
    <row r="465" spans="5:7" x14ac:dyDescent="0.25">
      <c r="E465" s="152"/>
      <c r="F465" s="152"/>
      <c r="G465" s="155"/>
    </row>
    <row r="466" spans="5:7" x14ac:dyDescent="0.25">
      <c r="E466" s="152"/>
      <c r="F466" s="152"/>
      <c r="G466" s="155"/>
    </row>
    <row r="467" spans="5:7" x14ac:dyDescent="0.25">
      <c r="E467" s="152"/>
      <c r="F467" s="152"/>
      <c r="G467" s="155"/>
    </row>
    <row r="468" spans="5:7" x14ac:dyDescent="0.25">
      <c r="E468" s="152"/>
      <c r="F468" s="152"/>
      <c r="G468" s="155"/>
    </row>
    <row r="469" spans="5:7" x14ac:dyDescent="0.25">
      <c r="E469" s="152"/>
      <c r="F469" s="152"/>
      <c r="G469" s="155"/>
    </row>
    <row r="470" spans="5:7" x14ac:dyDescent="0.25">
      <c r="E470" s="152"/>
      <c r="F470" s="152"/>
      <c r="G470" s="155"/>
    </row>
    <row r="471" spans="5:7" x14ac:dyDescent="0.25">
      <c r="E471" s="152"/>
      <c r="F471" s="152"/>
      <c r="G471" s="155"/>
    </row>
    <row r="472" spans="5:7" x14ac:dyDescent="0.25">
      <c r="E472" s="152"/>
      <c r="F472" s="152"/>
      <c r="G472" s="155"/>
    </row>
    <row r="473" spans="5:7" x14ac:dyDescent="0.25">
      <c r="E473" s="152"/>
      <c r="F473" s="152"/>
      <c r="G473" s="155"/>
    </row>
    <row r="474" spans="5:7" x14ac:dyDescent="0.25">
      <c r="E474" s="152"/>
      <c r="F474" s="152"/>
      <c r="G474" s="155"/>
    </row>
    <row r="475" spans="5:7" x14ac:dyDescent="0.25">
      <c r="E475" s="152"/>
      <c r="F475" s="152"/>
      <c r="G475" s="155"/>
    </row>
    <row r="476" spans="5:7" x14ac:dyDescent="0.25">
      <c r="E476" s="152"/>
      <c r="F476" s="152"/>
      <c r="G476" s="155"/>
    </row>
    <row r="477" spans="5:7" x14ac:dyDescent="0.25">
      <c r="E477" s="152"/>
      <c r="F477" s="152"/>
      <c r="G477" s="155"/>
    </row>
    <row r="478" spans="5:7" x14ac:dyDescent="0.25">
      <c r="E478" s="152"/>
      <c r="F478" s="152"/>
      <c r="G478" s="155"/>
    </row>
    <row r="479" spans="5:7" x14ac:dyDescent="0.25">
      <c r="E479" s="152"/>
      <c r="F479" s="152"/>
      <c r="G479" s="155"/>
    </row>
    <row r="480" spans="5:7" x14ac:dyDescent="0.25">
      <c r="E480" s="152"/>
      <c r="F480" s="152"/>
      <c r="G480" s="155"/>
    </row>
    <row r="481" spans="5:7" x14ac:dyDescent="0.25">
      <c r="E481" s="152"/>
      <c r="F481" s="152"/>
      <c r="G481" s="155"/>
    </row>
    <row r="482" spans="5:7" x14ac:dyDescent="0.25">
      <c r="E482" s="152"/>
      <c r="F482" s="152"/>
      <c r="G482" s="155"/>
    </row>
    <row r="483" spans="5:7" x14ac:dyDescent="0.25">
      <c r="E483" s="152"/>
      <c r="F483" s="152"/>
      <c r="G483" s="155"/>
    </row>
    <row r="484" spans="5:7" x14ac:dyDescent="0.25">
      <c r="E484" s="152"/>
      <c r="F484" s="152"/>
      <c r="G484" s="155"/>
    </row>
    <row r="485" spans="5:7" x14ac:dyDescent="0.25">
      <c r="E485" s="152"/>
      <c r="F485" s="152"/>
      <c r="G485" s="155"/>
    </row>
    <row r="486" spans="5:7" x14ac:dyDescent="0.25">
      <c r="E486" s="152"/>
      <c r="F486" s="152"/>
      <c r="G486" s="155"/>
    </row>
    <row r="487" spans="5:7" x14ac:dyDescent="0.25">
      <c r="E487" s="152"/>
      <c r="F487" s="152"/>
      <c r="G487" s="155"/>
    </row>
    <row r="488" spans="5:7" x14ac:dyDescent="0.25">
      <c r="E488" s="152"/>
      <c r="F488" s="152"/>
      <c r="G488" s="155"/>
    </row>
    <row r="489" spans="5:7" x14ac:dyDescent="0.25">
      <c r="E489" s="152"/>
      <c r="F489" s="152"/>
      <c r="G489" s="155"/>
    </row>
    <row r="490" spans="5:7" x14ac:dyDescent="0.25">
      <c r="E490" s="152"/>
      <c r="F490" s="152"/>
      <c r="G490" s="155"/>
    </row>
    <row r="491" spans="5:7" x14ac:dyDescent="0.25">
      <c r="E491" s="152"/>
      <c r="F491" s="152"/>
      <c r="G491" s="155"/>
    </row>
    <row r="492" spans="5:7" x14ac:dyDescent="0.25">
      <c r="E492" s="152"/>
      <c r="F492" s="152"/>
      <c r="G492" s="155"/>
    </row>
    <row r="493" spans="5:7" x14ac:dyDescent="0.25">
      <c r="E493" s="152"/>
      <c r="F493" s="152"/>
      <c r="G493" s="155"/>
    </row>
    <row r="494" spans="5:7" x14ac:dyDescent="0.25">
      <c r="E494" s="152"/>
      <c r="F494" s="152"/>
      <c r="G494" s="155"/>
    </row>
    <row r="495" spans="5:7" x14ac:dyDescent="0.25">
      <c r="E495" s="152"/>
      <c r="F495" s="152"/>
      <c r="G495" s="155"/>
    </row>
    <row r="496" spans="5:7" x14ac:dyDescent="0.25">
      <c r="E496" s="152"/>
      <c r="F496" s="152"/>
      <c r="G496" s="155"/>
    </row>
    <row r="497" spans="5:7" x14ac:dyDescent="0.25">
      <c r="E497" s="152"/>
      <c r="F497" s="152"/>
      <c r="G497" s="155"/>
    </row>
    <row r="498" spans="5:7" x14ac:dyDescent="0.25">
      <c r="E498" s="152"/>
      <c r="F498" s="152"/>
      <c r="G498" s="155"/>
    </row>
    <row r="499" spans="5:7" x14ac:dyDescent="0.25">
      <c r="E499" s="152"/>
      <c r="F499" s="152"/>
      <c r="G499" s="155"/>
    </row>
    <row r="500" spans="5:7" x14ac:dyDescent="0.25">
      <c r="E500" s="152"/>
      <c r="F500" s="152"/>
      <c r="G500" s="155"/>
    </row>
    <row r="501" spans="5:7" x14ac:dyDescent="0.25">
      <c r="E501" s="152"/>
      <c r="F501" s="152"/>
      <c r="G501" s="155"/>
    </row>
    <row r="502" spans="5:7" x14ac:dyDescent="0.25">
      <c r="E502" s="152"/>
      <c r="F502" s="152"/>
      <c r="G502" s="155"/>
    </row>
    <row r="503" spans="5:7" x14ac:dyDescent="0.25">
      <c r="E503" s="152"/>
      <c r="F503" s="152"/>
      <c r="G503" s="155"/>
    </row>
    <row r="504" spans="5:7" x14ac:dyDescent="0.25">
      <c r="E504" s="152"/>
      <c r="F504" s="152"/>
      <c r="G504" s="155"/>
    </row>
    <row r="505" spans="5:7" x14ac:dyDescent="0.25">
      <c r="E505" s="152"/>
      <c r="F505" s="152"/>
      <c r="G505" s="155"/>
    </row>
    <row r="506" spans="5:7" x14ac:dyDescent="0.25">
      <c r="E506" s="152"/>
      <c r="F506" s="152"/>
      <c r="G506" s="155"/>
    </row>
    <row r="507" spans="5:7" x14ac:dyDescent="0.25">
      <c r="E507" s="152"/>
      <c r="F507" s="152"/>
      <c r="G507" s="155"/>
    </row>
    <row r="508" spans="5:7" x14ac:dyDescent="0.25">
      <c r="E508" s="152"/>
      <c r="F508" s="152"/>
      <c r="G508" s="155"/>
    </row>
    <row r="509" spans="5:7" x14ac:dyDescent="0.25">
      <c r="E509" s="152"/>
      <c r="F509" s="152"/>
      <c r="G509" s="155"/>
    </row>
    <row r="510" spans="5:7" x14ac:dyDescent="0.25">
      <c r="E510" s="152"/>
      <c r="F510" s="152"/>
      <c r="G510" s="155"/>
    </row>
    <row r="511" spans="5:7" x14ac:dyDescent="0.25">
      <c r="E511" s="152"/>
      <c r="F511" s="152"/>
      <c r="G511" s="155"/>
    </row>
    <row r="512" spans="5:7" x14ac:dyDescent="0.25">
      <c r="E512" s="152"/>
      <c r="F512" s="152"/>
      <c r="G512" s="155"/>
    </row>
    <row r="513" spans="5:7" x14ac:dyDescent="0.25">
      <c r="E513" s="152"/>
      <c r="F513" s="152"/>
      <c r="G513" s="155"/>
    </row>
    <row r="514" spans="5:7" x14ac:dyDescent="0.25">
      <c r="E514" s="152"/>
      <c r="F514" s="152"/>
      <c r="G514" s="155"/>
    </row>
    <row r="515" spans="5:7" x14ac:dyDescent="0.25">
      <c r="E515" s="152"/>
      <c r="F515" s="152"/>
      <c r="G515" s="155"/>
    </row>
    <row r="516" spans="5:7" x14ac:dyDescent="0.25">
      <c r="E516" s="152"/>
      <c r="F516" s="152"/>
      <c r="G516" s="155"/>
    </row>
    <row r="517" spans="5:7" x14ac:dyDescent="0.25">
      <c r="E517" s="152"/>
      <c r="F517" s="152"/>
      <c r="G517" s="155"/>
    </row>
    <row r="518" spans="5:7" x14ac:dyDescent="0.25">
      <c r="E518" s="152"/>
      <c r="F518" s="152"/>
      <c r="G518" s="155"/>
    </row>
    <row r="519" spans="5:7" x14ac:dyDescent="0.25">
      <c r="E519" s="152"/>
      <c r="F519" s="152"/>
      <c r="G519" s="155"/>
    </row>
    <row r="520" spans="5:7" x14ac:dyDescent="0.25">
      <c r="E520" s="152"/>
      <c r="F520" s="152"/>
      <c r="G520" s="155"/>
    </row>
    <row r="521" spans="5:7" x14ac:dyDescent="0.25">
      <c r="E521" s="152"/>
      <c r="F521" s="152"/>
      <c r="G521" s="155"/>
    </row>
    <row r="522" spans="5:7" x14ac:dyDescent="0.25">
      <c r="E522" s="152"/>
      <c r="F522" s="152"/>
      <c r="G522" s="155"/>
    </row>
    <row r="523" spans="5:7" x14ac:dyDescent="0.25">
      <c r="E523" s="152"/>
      <c r="F523" s="152"/>
      <c r="G523" s="155"/>
    </row>
    <row r="524" spans="5:7" x14ac:dyDescent="0.25">
      <c r="E524" s="152"/>
      <c r="F524" s="152"/>
      <c r="G524" s="155"/>
    </row>
    <row r="525" spans="5:7" x14ac:dyDescent="0.25">
      <c r="E525" s="152"/>
      <c r="F525" s="152"/>
      <c r="G525" s="155"/>
    </row>
    <row r="526" spans="5:7" x14ac:dyDescent="0.25">
      <c r="E526" s="152"/>
      <c r="F526" s="152"/>
      <c r="G526" s="155"/>
    </row>
    <row r="527" spans="5:7" x14ac:dyDescent="0.25">
      <c r="E527" s="152"/>
      <c r="F527" s="152"/>
      <c r="G527" s="155"/>
    </row>
    <row r="528" spans="5:7" x14ac:dyDescent="0.25">
      <c r="E528" s="152"/>
      <c r="F528" s="152"/>
      <c r="G528" s="155"/>
    </row>
    <row r="529" spans="5:7" x14ac:dyDescent="0.25">
      <c r="E529" s="152"/>
      <c r="F529" s="152"/>
      <c r="G529" s="155"/>
    </row>
    <row r="530" spans="5:7" x14ac:dyDescent="0.25">
      <c r="E530" s="152"/>
      <c r="F530" s="152"/>
      <c r="G530" s="155"/>
    </row>
    <row r="531" spans="5:7" x14ac:dyDescent="0.25">
      <c r="E531" s="152"/>
      <c r="F531" s="152"/>
      <c r="G531" s="155"/>
    </row>
    <row r="532" spans="5:7" x14ac:dyDescent="0.25">
      <c r="E532" s="152"/>
      <c r="F532" s="152"/>
      <c r="G532" s="155"/>
    </row>
    <row r="533" spans="5:7" x14ac:dyDescent="0.25">
      <c r="E533" s="152"/>
      <c r="F533" s="152"/>
      <c r="G533" s="155"/>
    </row>
    <row r="534" spans="5:7" x14ac:dyDescent="0.25">
      <c r="E534" s="152"/>
      <c r="F534" s="152"/>
      <c r="G534" s="155"/>
    </row>
    <row r="535" spans="5:7" x14ac:dyDescent="0.25">
      <c r="E535" s="152"/>
      <c r="F535" s="152"/>
      <c r="G535" s="155"/>
    </row>
    <row r="536" spans="5:7" x14ac:dyDescent="0.25">
      <c r="E536" s="152"/>
      <c r="F536" s="152"/>
      <c r="G536" s="155"/>
    </row>
    <row r="537" spans="5:7" x14ac:dyDescent="0.25">
      <c r="E537" s="152"/>
      <c r="F537" s="152"/>
      <c r="G537" s="155"/>
    </row>
    <row r="538" spans="5:7" x14ac:dyDescent="0.25">
      <c r="E538" s="152"/>
      <c r="F538" s="152"/>
      <c r="G538" s="155"/>
    </row>
    <row r="539" spans="5:7" x14ac:dyDescent="0.25">
      <c r="E539" s="152"/>
      <c r="F539" s="152"/>
      <c r="G539" s="155"/>
    </row>
    <row r="540" spans="5:7" x14ac:dyDescent="0.25">
      <c r="E540" s="152"/>
      <c r="F540" s="152"/>
      <c r="G540" s="155"/>
    </row>
    <row r="541" spans="5:7" x14ac:dyDescent="0.25">
      <c r="E541" s="152"/>
      <c r="F541" s="152"/>
      <c r="G541" s="155"/>
    </row>
    <row r="542" spans="5:7" x14ac:dyDescent="0.25">
      <c r="E542" s="152"/>
      <c r="F542" s="152"/>
      <c r="G542" s="155"/>
    </row>
    <row r="543" spans="5:7" x14ac:dyDescent="0.25">
      <c r="E543" s="152"/>
      <c r="F543" s="152"/>
      <c r="G543" s="155"/>
    </row>
    <row r="544" spans="5:7" x14ac:dyDescent="0.25">
      <c r="E544" s="152"/>
      <c r="F544" s="152"/>
      <c r="G544" s="155"/>
    </row>
    <row r="545" spans="5:7" x14ac:dyDescent="0.25">
      <c r="E545" s="152"/>
      <c r="F545" s="152"/>
      <c r="G545" s="155"/>
    </row>
    <row r="546" spans="5:7" x14ac:dyDescent="0.25">
      <c r="E546" s="152"/>
      <c r="F546" s="152"/>
      <c r="G546" s="155"/>
    </row>
    <row r="547" spans="5:7" x14ac:dyDescent="0.25">
      <c r="E547" s="152"/>
      <c r="F547" s="152"/>
      <c r="G547" s="155"/>
    </row>
    <row r="548" spans="5:7" x14ac:dyDescent="0.25">
      <c r="E548" s="152"/>
      <c r="F548" s="152"/>
      <c r="G548" s="155"/>
    </row>
    <row r="549" spans="5:7" x14ac:dyDescent="0.25">
      <c r="E549" s="152"/>
      <c r="F549" s="152"/>
      <c r="G549" s="155"/>
    </row>
    <row r="550" spans="5:7" x14ac:dyDescent="0.25">
      <c r="E550" s="152"/>
      <c r="F550" s="152"/>
      <c r="G550" s="155"/>
    </row>
    <row r="551" spans="5:7" x14ac:dyDescent="0.25">
      <c r="E551" s="152"/>
      <c r="F551" s="152"/>
      <c r="G551" s="155"/>
    </row>
    <row r="552" spans="5:7" x14ac:dyDescent="0.25">
      <c r="E552" s="152"/>
      <c r="F552" s="152"/>
      <c r="G552" s="155"/>
    </row>
    <row r="553" spans="5:7" x14ac:dyDescent="0.25">
      <c r="E553" s="152"/>
      <c r="F553" s="152"/>
      <c r="G553" s="155"/>
    </row>
    <row r="554" spans="5:7" x14ac:dyDescent="0.25">
      <c r="E554" s="152"/>
      <c r="F554" s="152"/>
      <c r="G554" s="155"/>
    </row>
    <row r="555" spans="5:7" x14ac:dyDescent="0.25">
      <c r="E555" s="152"/>
      <c r="F555" s="152"/>
      <c r="G555" s="155"/>
    </row>
    <row r="556" spans="5:7" x14ac:dyDescent="0.25">
      <c r="E556" s="152"/>
      <c r="F556" s="152"/>
      <c r="G556" s="155"/>
    </row>
    <row r="557" spans="5:7" x14ac:dyDescent="0.25">
      <c r="E557" s="152"/>
      <c r="F557" s="152"/>
      <c r="G557" s="155"/>
    </row>
    <row r="558" spans="5:7" x14ac:dyDescent="0.25">
      <c r="E558" s="152"/>
      <c r="F558" s="152"/>
      <c r="G558" s="155"/>
    </row>
    <row r="559" spans="5:7" x14ac:dyDescent="0.25">
      <c r="E559" s="152"/>
      <c r="F559" s="152"/>
      <c r="G559" s="155"/>
    </row>
    <row r="560" spans="5:7" x14ac:dyDescent="0.25">
      <c r="E560" s="152"/>
      <c r="F560" s="152"/>
      <c r="G560" s="155"/>
    </row>
    <row r="561" spans="5:7" x14ac:dyDescent="0.25">
      <c r="E561" s="152"/>
      <c r="F561" s="152"/>
      <c r="G561" s="155"/>
    </row>
    <row r="562" spans="5:7" x14ac:dyDescent="0.25">
      <c r="E562" s="152"/>
      <c r="F562" s="152"/>
      <c r="G562" s="155"/>
    </row>
    <row r="563" spans="5:7" x14ac:dyDescent="0.25">
      <c r="E563" s="152"/>
      <c r="F563" s="152"/>
      <c r="G563" s="155"/>
    </row>
    <row r="564" spans="5:7" x14ac:dyDescent="0.25">
      <c r="E564" s="152"/>
      <c r="F564" s="152"/>
      <c r="G564" s="155"/>
    </row>
    <row r="565" spans="5:7" x14ac:dyDescent="0.25">
      <c r="E565" s="152"/>
      <c r="F565" s="152"/>
      <c r="G565" s="155"/>
    </row>
    <row r="566" spans="5:7" x14ac:dyDescent="0.25">
      <c r="E566" s="152"/>
      <c r="F566" s="152"/>
      <c r="G566" s="155"/>
    </row>
    <row r="567" spans="5:7" x14ac:dyDescent="0.25">
      <c r="E567" s="152"/>
      <c r="F567" s="152"/>
      <c r="G567" s="155"/>
    </row>
    <row r="568" spans="5:7" x14ac:dyDescent="0.25">
      <c r="E568" s="152"/>
      <c r="F568" s="152"/>
      <c r="G568" s="155"/>
    </row>
    <row r="569" spans="5:7" x14ac:dyDescent="0.25">
      <c r="E569" s="152"/>
      <c r="F569" s="152"/>
      <c r="G569" s="155"/>
    </row>
    <row r="570" spans="5:7" x14ac:dyDescent="0.25">
      <c r="E570" s="152"/>
      <c r="F570" s="152"/>
      <c r="G570" s="155"/>
    </row>
    <row r="571" spans="5:7" x14ac:dyDescent="0.25">
      <c r="E571" s="152"/>
      <c r="F571" s="152"/>
      <c r="G571" s="155"/>
    </row>
    <row r="572" spans="5:7" x14ac:dyDescent="0.25">
      <c r="E572" s="152"/>
      <c r="F572" s="152"/>
      <c r="G572" s="155"/>
    </row>
    <row r="573" spans="5:7" x14ac:dyDescent="0.25">
      <c r="E573" s="152"/>
      <c r="F573" s="152"/>
      <c r="G573" s="155"/>
    </row>
    <row r="574" spans="5:7" x14ac:dyDescent="0.25">
      <c r="E574" s="152"/>
      <c r="F574" s="152"/>
      <c r="G574" s="155"/>
    </row>
    <row r="575" spans="5:7" x14ac:dyDescent="0.25">
      <c r="E575" s="152"/>
      <c r="F575" s="152"/>
      <c r="G575" s="155"/>
    </row>
    <row r="576" spans="5:7" x14ac:dyDescent="0.25">
      <c r="E576" s="152"/>
      <c r="F576" s="152"/>
      <c r="G576" s="155"/>
    </row>
    <row r="577" spans="5:7" x14ac:dyDescent="0.25">
      <c r="E577" s="152"/>
      <c r="F577" s="152"/>
      <c r="G577" s="155"/>
    </row>
    <row r="578" spans="5:7" x14ac:dyDescent="0.25">
      <c r="E578" s="152"/>
      <c r="F578" s="152"/>
      <c r="G578" s="155"/>
    </row>
    <row r="579" spans="5:7" x14ac:dyDescent="0.25">
      <c r="E579" s="152"/>
      <c r="F579" s="152"/>
      <c r="G579" s="155"/>
    </row>
    <row r="580" spans="5:7" x14ac:dyDescent="0.25">
      <c r="E580" s="152"/>
      <c r="F580" s="152"/>
      <c r="G580" s="155"/>
    </row>
    <row r="581" spans="5:7" x14ac:dyDescent="0.25">
      <c r="E581" s="152"/>
      <c r="F581" s="152"/>
      <c r="G581" s="155"/>
    </row>
    <row r="582" spans="5:7" x14ac:dyDescent="0.25">
      <c r="E582" s="152"/>
      <c r="F582" s="152"/>
      <c r="G582" s="155"/>
    </row>
    <row r="583" spans="5:7" x14ac:dyDescent="0.25">
      <c r="E583" s="152"/>
      <c r="F583" s="152"/>
      <c r="G583" s="155"/>
    </row>
    <row r="584" spans="5:7" x14ac:dyDescent="0.25">
      <c r="E584" s="152"/>
      <c r="F584" s="152"/>
      <c r="G584" s="155"/>
    </row>
    <row r="585" spans="5:7" x14ac:dyDescent="0.25">
      <c r="E585" s="152"/>
      <c r="F585" s="152"/>
      <c r="G585" s="155"/>
    </row>
    <row r="586" spans="5:7" x14ac:dyDescent="0.25">
      <c r="E586" s="152"/>
      <c r="F586" s="152"/>
      <c r="G586" s="155"/>
    </row>
    <row r="587" spans="5:7" x14ac:dyDescent="0.25">
      <c r="E587" s="152"/>
      <c r="F587" s="152"/>
      <c r="G587" s="155"/>
    </row>
    <row r="588" spans="5:7" x14ac:dyDescent="0.25">
      <c r="E588" s="152"/>
      <c r="F588" s="152"/>
      <c r="G588" s="155"/>
    </row>
    <row r="589" spans="5:7" x14ac:dyDescent="0.25">
      <c r="E589" s="152"/>
      <c r="F589" s="152"/>
      <c r="G589" s="155"/>
    </row>
    <row r="590" spans="5:7" x14ac:dyDescent="0.25">
      <c r="E590" s="152"/>
      <c r="F590" s="152"/>
      <c r="G590" s="155"/>
    </row>
    <row r="591" spans="5:7" x14ac:dyDescent="0.25">
      <c r="E591" s="152"/>
      <c r="F591" s="152"/>
      <c r="G591" s="155"/>
    </row>
    <row r="592" spans="5:7" x14ac:dyDescent="0.25">
      <c r="E592" s="152"/>
      <c r="F592" s="152"/>
      <c r="G592" s="155"/>
    </row>
    <row r="593" spans="5:7" x14ac:dyDescent="0.25">
      <c r="E593" s="152"/>
      <c r="F593" s="152"/>
      <c r="G593" s="155"/>
    </row>
    <row r="594" spans="5:7" x14ac:dyDescent="0.25">
      <c r="E594" s="152"/>
      <c r="F594" s="152"/>
      <c r="G594" s="155"/>
    </row>
    <row r="595" spans="5:7" x14ac:dyDescent="0.25">
      <c r="E595" s="152"/>
      <c r="F595" s="152"/>
      <c r="G595" s="155"/>
    </row>
    <row r="596" spans="5:7" x14ac:dyDescent="0.25">
      <c r="E596" s="152"/>
      <c r="F596" s="152"/>
      <c r="G596" s="155"/>
    </row>
    <row r="597" spans="5:7" x14ac:dyDescent="0.25">
      <c r="E597" s="152"/>
      <c r="F597" s="152"/>
      <c r="G597" s="155"/>
    </row>
    <row r="598" spans="5:7" x14ac:dyDescent="0.25">
      <c r="E598" s="152"/>
      <c r="F598" s="152"/>
      <c r="G598" s="155"/>
    </row>
    <row r="599" spans="5:7" x14ac:dyDescent="0.25">
      <c r="E599" s="152"/>
      <c r="F599" s="152"/>
      <c r="G599" s="155"/>
    </row>
    <row r="600" spans="5:7" x14ac:dyDescent="0.25">
      <c r="E600" s="152"/>
      <c r="F600" s="152"/>
      <c r="G600" s="155"/>
    </row>
    <row r="601" spans="5:7" x14ac:dyDescent="0.25">
      <c r="E601" s="152"/>
      <c r="F601" s="152"/>
      <c r="G601" s="155"/>
    </row>
    <row r="602" spans="5:7" x14ac:dyDescent="0.25">
      <c r="E602" s="152"/>
      <c r="F602" s="152"/>
      <c r="G602" s="155"/>
    </row>
    <row r="603" spans="5:7" x14ac:dyDescent="0.25">
      <c r="E603" s="152"/>
      <c r="F603" s="152"/>
      <c r="G603" s="155"/>
    </row>
    <row r="604" spans="5:7" x14ac:dyDescent="0.25">
      <c r="E604" s="152"/>
      <c r="F604" s="152"/>
      <c r="G604" s="155"/>
    </row>
    <row r="605" spans="5:7" x14ac:dyDescent="0.25">
      <c r="E605" s="152"/>
      <c r="F605" s="152"/>
      <c r="G605" s="155"/>
    </row>
    <row r="606" spans="5:7" x14ac:dyDescent="0.25">
      <c r="E606" s="152"/>
      <c r="F606" s="152"/>
      <c r="G606" s="155"/>
    </row>
    <row r="607" spans="5:7" x14ac:dyDescent="0.25">
      <c r="E607" s="152"/>
      <c r="F607" s="152"/>
      <c r="G607" s="155"/>
    </row>
    <row r="608" spans="5:7" x14ac:dyDescent="0.25">
      <c r="E608" s="152"/>
      <c r="F608" s="152"/>
      <c r="G608" s="155"/>
    </row>
    <row r="609" spans="5:7" x14ac:dyDescent="0.25">
      <c r="E609" s="152"/>
      <c r="F609" s="152"/>
      <c r="G609" s="155"/>
    </row>
    <row r="610" spans="5:7" x14ac:dyDescent="0.25">
      <c r="E610" s="152"/>
      <c r="F610" s="152"/>
      <c r="G610" s="155"/>
    </row>
    <row r="611" spans="5:7" x14ac:dyDescent="0.25">
      <c r="E611" s="152"/>
      <c r="F611" s="152"/>
      <c r="G611" s="155"/>
    </row>
    <row r="612" spans="5:7" x14ac:dyDescent="0.25">
      <c r="E612" s="152"/>
      <c r="F612" s="152"/>
      <c r="G612" s="155"/>
    </row>
    <row r="613" spans="5:7" x14ac:dyDescent="0.25">
      <c r="E613" s="152"/>
      <c r="F613" s="152"/>
      <c r="G613" s="155"/>
    </row>
    <row r="614" spans="5:7" x14ac:dyDescent="0.25">
      <c r="E614" s="152"/>
      <c r="F614" s="152"/>
      <c r="G614" s="155"/>
    </row>
  </sheetData>
  <pageMargins left="0.7" right="0.7" top="0.75" bottom="0.75" header="0.3" footer="0.3"/>
  <pageSetup orientation="portrait"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C84"/>
  <sheetViews>
    <sheetView showGridLines="0" zoomScale="110" zoomScaleNormal="110" workbookViewId="0">
      <selection activeCell="D2" sqref="D2"/>
    </sheetView>
  </sheetViews>
  <sheetFormatPr defaultColWidth="8.85546875" defaultRowHeight="12.75" x14ac:dyDescent="0.2"/>
  <cols>
    <col min="1" max="1" width="2" style="35" customWidth="1"/>
    <col min="2" max="2" width="7.42578125" style="35" customWidth="1"/>
    <col min="3" max="3" width="29.28515625" style="35" customWidth="1"/>
    <col min="4" max="4" width="21.85546875" style="39" customWidth="1"/>
    <col min="5" max="5" width="15.5703125" style="38" customWidth="1"/>
    <col min="6" max="6" width="13.140625" style="37" customWidth="1"/>
    <col min="7" max="8" width="16" style="35" customWidth="1"/>
    <col min="9" max="9" width="11.140625" style="36" customWidth="1"/>
    <col min="10" max="10" width="11.42578125" style="36" customWidth="1"/>
    <col min="11" max="11" width="8.85546875" style="35"/>
    <col min="12" max="12" width="10.140625" style="35" bestFit="1" customWidth="1"/>
    <col min="13" max="13" width="16.5703125" style="35" bestFit="1" customWidth="1"/>
    <col min="14" max="16384" width="8.85546875" style="35"/>
  </cols>
  <sheetData>
    <row r="1" spans="1:29" ht="15.75" x14ac:dyDescent="0.25">
      <c r="C1" s="97" t="s">
        <v>72</v>
      </c>
      <c r="D1" s="96" t="s">
        <v>71</v>
      </c>
      <c r="E1" s="95"/>
      <c r="F1" s="87" t="s">
        <v>64</v>
      </c>
      <c r="G1" s="79"/>
      <c r="H1" s="79"/>
      <c r="I1" s="89" t="s">
        <v>71</v>
      </c>
    </row>
    <row r="2" spans="1:29" ht="15.75" x14ac:dyDescent="0.25">
      <c r="C2" s="94" t="s">
        <v>70</v>
      </c>
      <c r="D2" s="93">
        <v>12000</v>
      </c>
      <c r="F2" s="90" t="s">
        <v>69</v>
      </c>
      <c r="G2" s="79"/>
      <c r="H2" s="79"/>
      <c r="I2" s="89" t="s">
        <v>68</v>
      </c>
      <c r="J2" s="78"/>
      <c r="K2" s="58"/>
      <c r="L2" s="58"/>
      <c r="M2" s="58"/>
      <c r="N2" s="58"/>
      <c r="O2" s="58"/>
      <c r="P2" s="58"/>
      <c r="Q2" s="58"/>
      <c r="R2" s="58"/>
      <c r="S2" s="58"/>
      <c r="T2" s="58"/>
      <c r="U2" s="58"/>
      <c r="V2" s="58"/>
      <c r="W2" s="58"/>
      <c r="X2" s="58"/>
      <c r="Y2" s="58"/>
      <c r="Z2" s="58"/>
      <c r="AA2" s="58"/>
    </row>
    <row r="3" spans="1:29" ht="15.75" x14ac:dyDescent="0.25">
      <c r="C3" s="92" t="s">
        <v>67</v>
      </c>
      <c r="D3" s="91">
        <v>2025</v>
      </c>
      <c r="F3" s="90" t="s">
        <v>66</v>
      </c>
      <c r="G3" s="79"/>
      <c r="H3" s="79"/>
      <c r="I3" s="89"/>
      <c r="J3" s="78"/>
      <c r="K3" s="58"/>
      <c r="L3" s="58"/>
      <c r="M3" s="58"/>
      <c r="N3" s="58"/>
      <c r="O3" s="58"/>
      <c r="P3" s="58"/>
      <c r="Q3" s="58"/>
      <c r="R3" s="58"/>
      <c r="S3" s="58"/>
      <c r="T3" s="58"/>
      <c r="U3" s="58"/>
      <c r="V3" s="58"/>
      <c r="W3" s="58"/>
      <c r="X3" s="58"/>
      <c r="Y3" s="58"/>
      <c r="Z3" s="58"/>
      <c r="AA3" s="58"/>
    </row>
    <row r="4" spans="1:29" ht="15.75" x14ac:dyDescent="0.25">
      <c r="C4" s="85" t="s">
        <v>65</v>
      </c>
      <c r="D4" s="88">
        <v>19</v>
      </c>
      <c r="F4" s="87" t="s">
        <v>64</v>
      </c>
      <c r="G4" s="79"/>
      <c r="H4" s="79"/>
      <c r="I4" s="86"/>
      <c r="J4" s="78"/>
      <c r="K4" s="58"/>
      <c r="L4" s="58"/>
      <c r="M4" s="58"/>
      <c r="N4" s="58"/>
      <c r="O4" s="58"/>
      <c r="P4" s="58"/>
      <c r="Q4" s="58"/>
      <c r="R4" s="58"/>
      <c r="S4" s="58"/>
      <c r="T4" s="58"/>
      <c r="U4" s="58"/>
      <c r="V4" s="58"/>
      <c r="W4" s="58"/>
      <c r="X4" s="58"/>
      <c r="Y4" s="58"/>
      <c r="Z4" s="58"/>
      <c r="AA4" s="58"/>
    </row>
    <row r="5" spans="1:29" ht="15.75" x14ac:dyDescent="0.25">
      <c r="C5" s="85" t="s">
        <v>63</v>
      </c>
      <c r="D5" s="84">
        <f>$D$2/$D$4</f>
        <v>631.57894736842104</v>
      </c>
      <c r="F5" s="83" t="s">
        <v>62</v>
      </c>
      <c r="G5" s="79"/>
      <c r="H5" s="79"/>
      <c r="I5" s="74"/>
      <c r="J5" s="78"/>
      <c r="K5" s="58"/>
      <c r="L5" s="58"/>
      <c r="M5" s="58"/>
      <c r="N5" s="58"/>
      <c r="O5" s="58"/>
      <c r="P5" s="58"/>
      <c r="Q5" s="58"/>
      <c r="R5" s="58"/>
      <c r="S5" s="58"/>
      <c r="T5" s="58"/>
      <c r="U5" s="58"/>
      <c r="V5" s="58"/>
      <c r="W5" s="58"/>
      <c r="X5" s="58"/>
      <c r="Y5" s="58"/>
      <c r="Z5" s="58"/>
      <c r="AA5" s="58"/>
    </row>
    <row r="6" spans="1:29" x14ac:dyDescent="0.2">
      <c r="D6" s="82"/>
      <c r="E6" s="81"/>
      <c r="F6" s="80"/>
      <c r="G6" s="79"/>
      <c r="H6" s="79"/>
      <c r="J6" s="78"/>
      <c r="K6" s="58"/>
      <c r="L6" s="58"/>
      <c r="M6" s="58"/>
      <c r="N6" s="58"/>
      <c r="O6" s="58"/>
      <c r="P6" s="58"/>
      <c r="Q6" s="58"/>
      <c r="R6" s="58"/>
      <c r="S6" s="58"/>
      <c r="T6" s="58"/>
      <c r="U6" s="58"/>
      <c r="V6" s="58"/>
      <c r="W6" s="58"/>
      <c r="X6" s="58"/>
      <c r="Y6" s="58"/>
      <c r="Z6" s="58"/>
      <c r="AA6" s="58"/>
    </row>
    <row r="7" spans="1:29" s="72" customFormat="1" ht="33" x14ac:dyDescent="0.3">
      <c r="B7" s="76" t="s">
        <v>30</v>
      </c>
      <c r="C7" s="76" t="s">
        <v>61</v>
      </c>
      <c r="D7" s="76" t="s">
        <v>60</v>
      </c>
      <c r="E7" s="77" t="s">
        <v>59</v>
      </c>
      <c r="F7" s="77" t="s">
        <v>106</v>
      </c>
      <c r="G7" s="76" t="s">
        <v>58</v>
      </c>
      <c r="H7" s="181" t="s">
        <v>108</v>
      </c>
      <c r="I7" s="75"/>
      <c r="J7" s="74"/>
      <c r="K7" s="73"/>
      <c r="L7" s="73"/>
      <c r="M7" s="58"/>
      <c r="N7" s="71"/>
      <c r="O7" s="70"/>
      <c r="P7" s="69"/>
      <c r="Q7" s="73"/>
      <c r="R7" s="73"/>
      <c r="S7" s="73"/>
      <c r="T7" s="73"/>
      <c r="U7" s="73"/>
      <c r="V7" s="73"/>
      <c r="W7" s="73"/>
      <c r="X7" s="73"/>
      <c r="Y7" s="73"/>
      <c r="Z7" s="73"/>
      <c r="AA7" s="73"/>
      <c r="AB7" s="73"/>
    </row>
    <row r="8" spans="1:29" s="72" customFormat="1" ht="14.45" customHeight="1" x14ac:dyDescent="0.3">
      <c r="A8" s="52">
        <v>1</v>
      </c>
      <c r="B8" s="67">
        <v>18</v>
      </c>
      <c r="C8" s="67" t="str">
        <f t="shared" ref="C8:C17" si="0">VLOOKUP(ayfallstpp&amp;A8,ayfalldata,3,FALSE)</f>
        <v>08/11/25-08/24/25</v>
      </c>
      <c r="D8" s="66">
        <f t="shared" ref="D8:D17" si="1">VLOOKUP(ayfallstpp&amp;A8,ayfalldata,9,FALSE)</f>
        <v>45903</v>
      </c>
      <c r="E8" s="65">
        <f t="shared" ref="E8:E17" si="2">VLOOKUP(ayfallstpp&amp;A8,ayfalldata,7,FALSE)</f>
        <v>1</v>
      </c>
      <c r="F8" s="158">
        <f t="shared" ref="F8:F17" si="3">VLOOKUP(ayfallstpp&amp;A8,ayfalldata,8,FALSE)</f>
        <v>10</v>
      </c>
      <c r="G8" s="64">
        <f t="shared" ref="G8:G17" si="4">fallbwpay*E8</f>
        <v>631.57894736842104</v>
      </c>
      <c r="H8" s="66">
        <f t="shared" ref="H8:H17" si="5">IF(VLOOKUP(ayfallstpp&amp;A8, ayfalldata,10,FALSE)=0,"",VLOOKUP(ayfallstpp&amp;A8, ayfalldata,10,FALSE))</f>
        <v>45880</v>
      </c>
      <c r="I8" s="210" t="s">
        <v>56</v>
      </c>
      <c r="J8" s="74"/>
      <c r="K8" s="74"/>
      <c r="L8" s="73"/>
      <c r="M8" s="73"/>
      <c r="N8" s="58"/>
      <c r="O8" s="71"/>
      <c r="P8" s="70"/>
      <c r="Q8" s="69"/>
      <c r="R8" s="73"/>
      <c r="S8" s="73"/>
      <c r="T8" s="73"/>
      <c r="U8" s="73"/>
      <c r="V8" s="73"/>
      <c r="W8" s="73"/>
      <c r="X8" s="73"/>
      <c r="Y8" s="73"/>
      <c r="Z8" s="73"/>
      <c r="AA8" s="73"/>
      <c r="AB8" s="73"/>
      <c r="AC8" s="73"/>
    </row>
    <row r="9" spans="1:29" ht="13.9" customHeight="1" x14ac:dyDescent="0.3">
      <c r="A9" s="52">
        <v>2</v>
      </c>
      <c r="B9" s="67">
        <v>19</v>
      </c>
      <c r="C9" s="67" t="str">
        <f t="shared" si="0"/>
        <v>08/25/25-09/07/25</v>
      </c>
      <c r="D9" s="66">
        <f t="shared" si="1"/>
        <v>45917</v>
      </c>
      <c r="E9" s="65">
        <f t="shared" si="2"/>
        <v>1</v>
      </c>
      <c r="F9" s="158">
        <f t="shared" si="3"/>
        <v>10</v>
      </c>
      <c r="G9" s="64">
        <f t="shared" si="4"/>
        <v>631.57894736842104</v>
      </c>
      <c r="H9" s="66" t="str">
        <f t="shared" si="5"/>
        <v/>
      </c>
      <c r="I9" s="211"/>
      <c r="K9" s="36"/>
      <c r="L9" s="58"/>
      <c r="M9" s="58"/>
      <c r="N9" s="58"/>
      <c r="O9" s="71"/>
      <c r="P9" s="70"/>
      <c r="Q9" s="69"/>
      <c r="R9" s="58"/>
      <c r="S9" s="58"/>
      <c r="T9" s="58"/>
      <c r="U9" s="58"/>
      <c r="V9" s="58"/>
      <c r="W9" s="58"/>
      <c r="X9" s="58"/>
      <c r="Y9" s="58"/>
      <c r="Z9" s="58"/>
      <c r="AA9" s="58"/>
      <c r="AB9" s="58"/>
      <c r="AC9" s="58"/>
    </row>
    <row r="10" spans="1:29" ht="16.5" x14ac:dyDescent="0.3">
      <c r="A10" s="52">
        <v>3</v>
      </c>
      <c r="B10" s="67">
        <v>20</v>
      </c>
      <c r="C10" s="67" t="str">
        <f t="shared" si="0"/>
        <v>09/08/25-09/21/25</v>
      </c>
      <c r="D10" s="66">
        <f t="shared" si="1"/>
        <v>45931</v>
      </c>
      <c r="E10" s="65">
        <f t="shared" si="2"/>
        <v>1</v>
      </c>
      <c r="F10" s="158">
        <f t="shared" si="3"/>
        <v>10</v>
      </c>
      <c r="G10" s="64">
        <f t="shared" si="4"/>
        <v>631.57894736842104</v>
      </c>
      <c r="H10" s="66" t="str">
        <f t="shared" si="5"/>
        <v/>
      </c>
      <c r="I10" s="211"/>
      <c r="K10" s="36"/>
      <c r="L10" s="58"/>
      <c r="M10" s="58"/>
      <c r="N10" s="58"/>
      <c r="O10" s="71"/>
      <c r="P10" s="70"/>
      <c r="Q10" s="69"/>
      <c r="R10" s="58"/>
      <c r="S10" s="58"/>
      <c r="T10" s="58"/>
      <c r="U10" s="58"/>
      <c r="V10" s="58"/>
      <c r="W10" s="58"/>
      <c r="X10" s="58"/>
      <c r="Y10" s="58"/>
      <c r="Z10" s="58"/>
      <c r="AA10" s="58"/>
      <c r="AB10" s="58"/>
      <c r="AC10" s="58"/>
    </row>
    <row r="11" spans="1:29" ht="16.5" x14ac:dyDescent="0.3">
      <c r="A11" s="52">
        <v>4</v>
      </c>
      <c r="B11" s="67">
        <v>21</v>
      </c>
      <c r="C11" s="67" t="str">
        <f t="shared" si="0"/>
        <v>09/22/25-10/05/25</v>
      </c>
      <c r="D11" s="66">
        <f t="shared" si="1"/>
        <v>45945</v>
      </c>
      <c r="E11" s="65">
        <f t="shared" si="2"/>
        <v>1</v>
      </c>
      <c r="F11" s="158">
        <f t="shared" si="3"/>
        <v>10</v>
      </c>
      <c r="G11" s="64">
        <f t="shared" si="4"/>
        <v>631.57894736842104</v>
      </c>
      <c r="H11" s="66" t="str">
        <f t="shared" si="5"/>
        <v/>
      </c>
      <c r="I11" s="211"/>
      <c r="K11" s="36"/>
      <c r="L11" s="58"/>
      <c r="M11" s="58"/>
      <c r="N11" s="58"/>
      <c r="O11" s="71"/>
      <c r="P11" s="70"/>
      <c r="Q11" s="69"/>
      <c r="R11" s="58"/>
      <c r="S11" s="58"/>
      <c r="T11" s="58"/>
      <c r="U11" s="58"/>
      <c r="V11" s="58"/>
      <c r="W11" s="58"/>
      <c r="X11" s="58"/>
      <c r="Y11" s="58"/>
      <c r="Z11" s="58"/>
      <c r="AA11" s="58"/>
      <c r="AB11" s="58"/>
      <c r="AC11" s="58"/>
    </row>
    <row r="12" spans="1:29" ht="16.5" x14ac:dyDescent="0.3">
      <c r="A12" s="52">
        <v>5</v>
      </c>
      <c r="B12" s="67">
        <v>22</v>
      </c>
      <c r="C12" s="67" t="str">
        <f t="shared" si="0"/>
        <v>10/06/25-10/19/25</v>
      </c>
      <c r="D12" s="66">
        <f t="shared" si="1"/>
        <v>45959</v>
      </c>
      <c r="E12" s="65">
        <f t="shared" si="2"/>
        <v>1</v>
      </c>
      <c r="F12" s="158">
        <f t="shared" si="3"/>
        <v>10</v>
      </c>
      <c r="G12" s="64">
        <f t="shared" si="4"/>
        <v>631.57894736842104</v>
      </c>
      <c r="H12" s="66" t="str">
        <f t="shared" si="5"/>
        <v/>
      </c>
      <c r="I12" s="211"/>
      <c r="K12" s="36"/>
      <c r="L12" s="58"/>
      <c r="M12" s="58"/>
      <c r="N12" s="58"/>
      <c r="O12" s="71"/>
      <c r="P12" s="70"/>
      <c r="Q12" s="69"/>
      <c r="R12" s="58"/>
      <c r="S12" s="58"/>
      <c r="T12" s="58"/>
      <c r="U12" s="58"/>
      <c r="V12" s="58"/>
      <c r="W12" s="58"/>
      <c r="X12" s="58"/>
      <c r="Y12" s="58"/>
      <c r="Z12" s="58"/>
      <c r="AA12" s="58"/>
      <c r="AB12" s="58"/>
      <c r="AC12" s="58"/>
    </row>
    <row r="13" spans="1:29" ht="16.5" x14ac:dyDescent="0.3">
      <c r="A13" s="52">
        <v>6</v>
      </c>
      <c r="B13" s="67">
        <v>23</v>
      </c>
      <c r="C13" s="67" t="str">
        <f t="shared" si="0"/>
        <v>10/20/25-11/02/25</v>
      </c>
      <c r="D13" s="66">
        <f t="shared" si="1"/>
        <v>45973</v>
      </c>
      <c r="E13" s="65">
        <f t="shared" si="2"/>
        <v>1</v>
      </c>
      <c r="F13" s="158">
        <f t="shared" si="3"/>
        <v>10</v>
      </c>
      <c r="G13" s="64">
        <f t="shared" si="4"/>
        <v>631.57894736842104</v>
      </c>
      <c r="H13" s="66" t="str">
        <f t="shared" si="5"/>
        <v/>
      </c>
      <c r="I13" s="211"/>
      <c r="K13" s="36"/>
      <c r="L13" s="58"/>
      <c r="M13" s="58"/>
      <c r="N13" s="58"/>
      <c r="O13" s="71"/>
      <c r="P13" s="70"/>
      <c r="Q13" s="69"/>
      <c r="R13" s="58"/>
      <c r="S13" s="58"/>
      <c r="T13" s="58"/>
      <c r="U13" s="58"/>
      <c r="V13" s="58"/>
      <c r="W13" s="58"/>
      <c r="X13" s="58"/>
      <c r="Y13" s="58"/>
      <c r="Z13" s="58"/>
      <c r="AA13" s="58"/>
      <c r="AB13" s="58"/>
      <c r="AC13" s="58"/>
    </row>
    <row r="14" spans="1:29" ht="16.5" x14ac:dyDescent="0.3">
      <c r="A14" s="52">
        <v>7</v>
      </c>
      <c r="B14" s="67">
        <v>24</v>
      </c>
      <c r="C14" s="67" t="str">
        <f t="shared" si="0"/>
        <v>11/03/25-11/16/25</v>
      </c>
      <c r="D14" s="66">
        <f t="shared" si="1"/>
        <v>45987</v>
      </c>
      <c r="E14" s="65">
        <f t="shared" si="2"/>
        <v>1</v>
      </c>
      <c r="F14" s="158">
        <f t="shared" si="3"/>
        <v>10</v>
      </c>
      <c r="G14" s="64">
        <f t="shared" si="4"/>
        <v>631.57894736842104</v>
      </c>
      <c r="H14" s="66" t="str">
        <f t="shared" si="5"/>
        <v/>
      </c>
      <c r="I14" s="211"/>
      <c r="K14" s="36"/>
      <c r="L14" s="58"/>
      <c r="M14" s="58"/>
      <c r="N14" s="58"/>
      <c r="O14" s="71"/>
      <c r="P14" s="70"/>
      <c r="Q14" s="69"/>
      <c r="R14" s="58"/>
      <c r="S14" s="58"/>
      <c r="T14" s="58"/>
      <c r="U14" s="58"/>
      <c r="V14" s="58"/>
      <c r="W14" s="58"/>
      <c r="X14" s="58"/>
      <c r="Y14" s="58"/>
      <c r="Z14" s="58"/>
      <c r="AA14" s="58"/>
      <c r="AB14" s="58"/>
      <c r="AC14" s="58"/>
    </row>
    <row r="15" spans="1:29" ht="16.5" x14ac:dyDescent="0.3">
      <c r="A15" s="52">
        <v>8</v>
      </c>
      <c r="B15" s="67">
        <v>25</v>
      </c>
      <c r="C15" s="67" t="str">
        <f t="shared" si="0"/>
        <v>11/17/25-11/30/25</v>
      </c>
      <c r="D15" s="66">
        <f t="shared" si="1"/>
        <v>46001</v>
      </c>
      <c r="E15" s="65">
        <f t="shared" si="2"/>
        <v>1</v>
      </c>
      <c r="F15" s="158">
        <f t="shared" si="3"/>
        <v>10</v>
      </c>
      <c r="G15" s="64">
        <f t="shared" si="4"/>
        <v>631.57894736842104</v>
      </c>
      <c r="H15" s="66" t="str">
        <f t="shared" si="5"/>
        <v/>
      </c>
      <c r="I15" s="211"/>
      <c r="K15" s="36"/>
      <c r="L15" s="58"/>
      <c r="M15" s="58"/>
      <c r="N15" s="58"/>
      <c r="O15" s="71"/>
      <c r="P15" s="70"/>
      <c r="Q15" s="69"/>
      <c r="R15" s="58"/>
      <c r="S15" s="58"/>
      <c r="T15" s="58"/>
      <c r="U15" s="58"/>
      <c r="V15" s="58"/>
      <c r="W15" s="58"/>
      <c r="X15" s="58"/>
      <c r="Y15" s="58"/>
      <c r="Z15" s="58"/>
      <c r="AA15" s="58"/>
      <c r="AB15" s="58"/>
      <c r="AC15" s="58"/>
    </row>
    <row r="16" spans="1:29" ht="16.5" x14ac:dyDescent="0.3">
      <c r="A16" s="52">
        <v>9</v>
      </c>
      <c r="B16" s="67">
        <v>26</v>
      </c>
      <c r="C16" s="67" t="str">
        <f t="shared" si="0"/>
        <v>12/01/25-12/14/25</v>
      </c>
      <c r="D16" s="66">
        <f t="shared" si="1"/>
        <v>46015</v>
      </c>
      <c r="E16" s="65">
        <f t="shared" si="2"/>
        <v>1</v>
      </c>
      <c r="F16" s="158">
        <f t="shared" si="3"/>
        <v>10</v>
      </c>
      <c r="G16" s="64">
        <f t="shared" si="4"/>
        <v>631.57894736842104</v>
      </c>
      <c r="H16" s="66" t="str">
        <f t="shared" si="5"/>
        <v/>
      </c>
      <c r="I16" s="211"/>
      <c r="K16" s="36"/>
      <c r="L16" s="58"/>
      <c r="M16" s="58"/>
      <c r="N16" s="58"/>
      <c r="O16" s="71"/>
      <c r="P16" s="70"/>
      <c r="Q16" s="69"/>
      <c r="R16" s="58"/>
      <c r="S16" s="58"/>
      <c r="T16" s="58"/>
      <c r="U16" s="58"/>
      <c r="V16" s="58"/>
      <c r="W16" s="58"/>
      <c r="X16" s="58"/>
      <c r="Y16" s="58"/>
      <c r="Z16" s="58"/>
      <c r="AA16" s="58"/>
      <c r="AB16" s="58"/>
      <c r="AC16" s="58"/>
    </row>
    <row r="17" spans="1:29" ht="16.5" x14ac:dyDescent="0.3">
      <c r="A17" s="52">
        <v>10</v>
      </c>
      <c r="B17" s="68" t="s">
        <v>45</v>
      </c>
      <c r="C17" s="67" t="str">
        <f t="shared" si="0"/>
        <v>12/15/25-12/28/25</v>
      </c>
      <c r="D17" s="66">
        <f t="shared" si="1"/>
        <v>46029</v>
      </c>
      <c r="E17" s="65">
        <f t="shared" si="2"/>
        <v>0.5</v>
      </c>
      <c r="F17" s="158">
        <f t="shared" si="3"/>
        <v>5</v>
      </c>
      <c r="G17" s="64">
        <f t="shared" si="4"/>
        <v>315.78947368421052</v>
      </c>
      <c r="H17" s="66">
        <f t="shared" si="5"/>
        <v>46010</v>
      </c>
      <c r="I17" s="212"/>
      <c r="K17" s="36"/>
      <c r="L17" s="58"/>
      <c r="M17" s="58"/>
      <c r="N17" s="58"/>
      <c r="O17" s="58"/>
      <c r="P17" s="58"/>
      <c r="Q17" s="58"/>
      <c r="R17" s="58"/>
      <c r="S17" s="58"/>
      <c r="T17" s="58"/>
      <c r="U17" s="58"/>
      <c r="V17" s="58"/>
      <c r="W17" s="58"/>
      <c r="X17" s="58"/>
      <c r="Y17" s="58"/>
      <c r="Z17" s="58"/>
      <c r="AA17" s="58"/>
      <c r="AB17" s="58"/>
      <c r="AC17" s="58"/>
    </row>
    <row r="18" spans="1:29" ht="16.5" x14ac:dyDescent="0.3">
      <c r="A18" s="52"/>
      <c r="B18" s="63"/>
      <c r="C18" s="62"/>
      <c r="D18" s="61"/>
      <c r="E18" s="60" t="s">
        <v>46</v>
      </c>
      <c r="F18" s="177">
        <f>SUM(F8:F17)</f>
        <v>95</v>
      </c>
      <c r="G18" s="59">
        <f>SUM(G8:G17)</f>
        <v>5999.9999999999991</v>
      </c>
      <c r="H18" s="185"/>
      <c r="I18" s="47"/>
      <c r="K18" s="36"/>
      <c r="L18" s="58"/>
      <c r="M18" s="58"/>
      <c r="N18" s="58"/>
      <c r="O18" s="58"/>
      <c r="P18" s="58"/>
      <c r="Q18" s="58"/>
      <c r="R18" s="58"/>
      <c r="S18" s="58"/>
      <c r="T18" s="58"/>
      <c r="U18" s="58"/>
      <c r="V18" s="58"/>
      <c r="W18" s="58"/>
      <c r="X18" s="58"/>
      <c r="Y18" s="58"/>
      <c r="Z18" s="58"/>
      <c r="AA18" s="58"/>
      <c r="AB18" s="58"/>
      <c r="AC18" s="58"/>
    </row>
    <row r="19" spans="1:29" ht="16.5" x14ac:dyDescent="0.3">
      <c r="A19" s="52">
        <v>11</v>
      </c>
      <c r="B19" s="57" t="s">
        <v>43</v>
      </c>
      <c r="C19" s="56" t="str">
        <f t="shared" ref="C19:C28" si="6">VLOOKUP(ayfallstpp&amp;A19,ayfalldata,3,FALSE)</f>
        <v>12/29/25-01/11/26</v>
      </c>
      <c r="D19" s="55">
        <f t="shared" ref="D19:D28" si="7">VLOOKUP(ayfallstpp&amp;A19,ayfalldata,9,FALSE)</f>
        <v>46043</v>
      </c>
      <c r="E19" s="54">
        <f t="shared" ref="E19:E28" si="8">VLOOKUP(ayfallstpp&amp;A19,ayfalldata,7,FALSE)</f>
        <v>1</v>
      </c>
      <c r="F19" s="159">
        <f t="shared" ref="F19:F28" si="9">VLOOKUP(ayfallstpp&amp;A19,ayfalldata,8,FALSE)</f>
        <v>10</v>
      </c>
      <c r="G19" s="53">
        <f t="shared" ref="G19:G28" si="10">fallbwpay*E19</f>
        <v>631.57894736842104</v>
      </c>
      <c r="H19" s="186" t="str">
        <f t="shared" ref="H19:H28" si="11">IF(VLOOKUP(ayfallstpp&amp;A19, ayfalldata,10,FALSE)=0,"",VLOOKUP(ayfallstpp&amp;A19, ayfalldata,10,FALSE))</f>
        <v/>
      </c>
      <c r="I19" s="213" t="s">
        <v>44</v>
      </c>
      <c r="K19" s="36"/>
      <c r="L19" s="58"/>
      <c r="M19" s="58"/>
      <c r="N19" s="58"/>
      <c r="O19" s="58"/>
      <c r="P19" s="58"/>
      <c r="Q19" s="58"/>
      <c r="R19" s="58"/>
      <c r="S19" s="58"/>
      <c r="T19" s="58"/>
      <c r="U19" s="58"/>
      <c r="V19" s="58"/>
      <c r="W19" s="58"/>
      <c r="X19" s="58"/>
      <c r="Y19" s="58"/>
      <c r="Z19" s="58"/>
      <c r="AA19" s="58"/>
      <c r="AB19" s="58"/>
      <c r="AC19" s="58"/>
    </row>
    <row r="20" spans="1:29" ht="16.5" x14ac:dyDescent="0.3">
      <c r="A20" s="52">
        <v>12</v>
      </c>
      <c r="B20" s="57" t="s">
        <v>42</v>
      </c>
      <c r="C20" s="56" t="str">
        <f t="shared" si="6"/>
        <v>01/12/26-01/25/26</v>
      </c>
      <c r="D20" s="55">
        <f t="shared" si="7"/>
        <v>46057</v>
      </c>
      <c r="E20" s="54">
        <f t="shared" si="8"/>
        <v>1</v>
      </c>
      <c r="F20" s="159">
        <f t="shared" si="9"/>
        <v>10</v>
      </c>
      <c r="G20" s="53">
        <f t="shared" si="10"/>
        <v>631.57894736842104</v>
      </c>
      <c r="H20" s="186" t="str">
        <f t="shared" si="11"/>
        <v/>
      </c>
      <c r="I20" s="214"/>
      <c r="K20" s="36"/>
      <c r="L20" s="58"/>
      <c r="M20" s="58"/>
      <c r="N20" s="58"/>
      <c r="O20" s="58"/>
      <c r="P20" s="58"/>
      <c r="Q20" s="58"/>
      <c r="R20" s="58"/>
      <c r="S20" s="58"/>
      <c r="T20" s="58"/>
      <c r="U20" s="58"/>
      <c r="V20" s="58"/>
      <c r="W20" s="58"/>
      <c r="X20" s="58"/>
      <c r="Y20" s="58"/>
      <c r="Z20" s="58"/>
      <c r="AA20" s="58"/>
      <c r="AB20" s="58"/>
      <c r="AC20" s="58"/>
    </row>
    <row r="21" spans="1:29" ht="16.5" x14ac:dyDescent="0.3">
      <c r="A21" s="52">
        <v>13</v>
      </c>
      <c r="B21" s="57" t="s">
        <v>41</v>
      </c>
      <c r="C21" s="56" t="str">
        <f t="shared" si="6"/>
        <v>01/26/26-02/08/26</v>
      </c>
      <c r="D21" s="55">
        <f t="shared" si="7"/>
        <v>46071</v>
      </c>
      <c r="E21" s="54">
        <f t="shared" si="8"/>
        <v>1</v>
      </c>
      <c r="F21" s="159">
        <f t="shared" si="9"/>
        <v>10</v>
      </c>
      <c r="G21" s="53">
        <f t="shared" si="10"/>
        <v>631.57894736842104</v>
      </c>
      <c r="H21" s="186" t="str">
        <f t="shared" si="11"/>
        <v/>
      </c>
      <c r="I21" s="214"/>
      <c r="K21" s="36"/>
      <c r="L21" s="58"/>
      <c r="M21" s="58"/>
      <c r="N21" s="58"/>
      <c r="O21" s="58"/>
      <c r="P21" s="58"/>
      <c r="Q21" s="58"/>
      <c r="R21" s="58"/>
      <c r="S21" s="58"/>
      <c r="T21" s="58"/>
      <c r="U21" s="58"/>
      <c r="V21" s="58"/>
      <c r="W21" s="58"/>
      <c r="X21" s="58"/>
      <c r="Y21" s="58"/>
      <c r="Z21" s="58"/>
      <c r="AA21" s="58"/>
      <c r="AB21" s="58"/>
      <c r="AC21" s="58"/>
    </row>
    <row r="22" spans="1:29" ht="16.5" x14ac:dyDescent="0.3">
      <c r="A22" s="52">
        <v>14</v>
      </c>
      <c r="B22" s="57" t="s">
        <v>40</v>
      </c>
      <c r="C22" s="56" t="str">
        <f t="shared" si="6"/>
        <v>02/09/26-02/22/26</v>
      </c>
      <c r="D22" s="55">
        <f t="shared" si="7"/>
        <v>46085</v>
      </c>
      <c r="E22" s="54">
        <f t="shared" si="8"/>
        <v>1</v>
      </c>
      <c r="F22" s="159">
        <f t="shared" si="9"/>
        <v>10</v>
      </c>
      <c r="G22" s="53">
        <f t="shared" si="10"/>
        <v>631.57894736842104</v>
      </c>
      <c r="H22" s="186" t="str">
        <f t="shared" si="11"/>
        <v/>
      </c>
      <c r="I22" s="214"/>
      <c r="K22" s="36"/>
      <c r="L22" s="58"/>
      <c r="M22" s="58"/>
      <c r="N22" s="58"/>
      <c r="O22" s="58"/>
      <c r="P22" s="58"/>
      <c r="Q22" s="58"/>
      <c r="R22" s="58"/>
      <c r="S22" s="58"/>
      <c r="T22" s="58"/>
      <c r="U22" s="58"/>
      <c r="V22" s="58"/>
      <c r="W22" s="58"/>
      <c r="X22" s="58"/>
      <c r="Y22" s="58"/>
      <c r="Z22" s="58"/>
      <c r="AA22" s="58"/>
      <c r="AB22" s="58"/>
      <c r="AC22" s="58"/>
    </row>
    <row r="23" spans="1:29" ht="16.5" x14ac:dyDescent="0.3">
      <c r="A23" s="52">
        <v>15</v>
      </c>
      <c r="B23" s="57" t="s">
        <v>39</v>
      </c>
      <c r="C23" s="56" t="str">
        <f t="shared" si="6"/>
        <v>02/23/26-03/08/26</v>
      </c>
      <c r="D23" s="55">
        <f t="shared" si="7"/>
        <v>46099</v>
      </c>
      <c r="E23" s="54">
        <f t="shared" si="8"/>
        <v>1</v>
      </c>
      <c r="F23" s="159">
        <f t="shared" si="9"/>
        <v>10</v>
      </c>
      <c r="G23" s="53">
        <f t="shared" si="10"/>
        <v>631.57894736842104</v>
      </c>
      <c r="H23" s="186" t="str">
        <f t="shared" si="11"/>
        <v/>
      </c>
      <c r="I23" s="214"/>
      <c r="K23" s="36"/>
      <c r="L23" s="58"/>
      <c r="M23" s="58"/>
      <c r="N23" s="58"/>
      <c r="O23" s="58"/>
      <c r="P23" s="58"/>
      <c r="Q23" s="58"/>
      <c r="R23" s="58"/>
      <c r="S23" s="58"/>
      <c r="T23" s="58"/>
      <c r="U23" s="58"/>
      <c r="V23" s="58"/>
      <c r="W23" s="58"/>
      <c r="X23" s="58"/>
      <c r="Y23" s="58"/>
      <c r="Z23" s="58"/>
      <c r="AA23" s="58"/>
      <c r="AB23" s="58"/>
      <c r="AC23" s="58"/>
    </row>
    <row r="24" spans="1:29" ht="16.5" x14ac:dyDescent="0.3">
      <c r="A24" s="52">
        <v>16</v>
      </c>
      <c r="B24" s="57" t="s">
        <v>38</v>
      </c>
      <c r="C24" s="56" t="str">
        <f t="shared" si="6"/>
        <v>03/09/26-03/22/26</v>
      </c>
      <c r="D24" s="55">
        <f t="shared" si="7"/>
        <v>46113</v>
      </c>
      <c r="E24" s="54">
        <f t="shared" si="8"/>
        <v>1</v>
      </c>
      <c r="F24" s="159">
        <f t="shared" si="9"/>
        <v>10</v>
      </c>
      <c r="G24" s="53">
        <f t="shared" si="10"/>
        <v>631.57894736842104</v>
      </c>
      <c r="H24" s="186" t="str">
        <f t="shared" si="11"/>
        <v/>
      </c>
      <c r="I24" s="214"/>
      <c r="K24" s="36"/>
      <c r="L24" s="58"/>
      <c r="M24" s="58"/>
      <c r="N24" s="58"/>
      <c r="O24" s="58"/>
      <c r="P24" s="58"/>
      <c r="Q24" s="58"/>
      <c r="R24" s="58"/>
      <c r="S24" s="58"/>
      <c r="T24" s="58"/>
      <c r="U24" s="58"/>
      <c r="V24" s="58"/>
      <c r="W24" s="58"/>
      <c r="X24" s="58"/>
      <c r="Y24" s="58"/>
      <c r="Z24" s="58"/>
      <c r="AA24" s="58"/>
      <c r="AB24" s="58"/>
      <c r="AC24" s="58"/>
    </row>
    <row r="25" spans="1:29" ht="16.5" x14ac:dyDescent="0.3">
      <c r="A25" s="52">
        <v>17</v>
      </c>
      <c r="B25" s="57" t="s">
        <v>37</v>
      </c>
      <c r="C25" s="56" t="str">
        <f t="shared" si="6"/>
        <v>03/23/26-04/05/26</v>
      </c>
      <c r="D25" s="55">
        <f t="shared" si="7"/>
        <v>46127</v>
      </c>
      <c r="E25" s="54">
        <f t="shared" si="8"/>
        <v>1</v>
      </c>
      <c r="F25" s="159">
        <f t="shared" si="9"/>
        <v>10</v>
      </c>
      <c r="G25" s="53">
        <f t="shared" si="10"/>
        <v>631.57894736842104</v>
      </c>
      <c r="H25" s="186" t="str">
        <f t="shared" si="11"/>
        <v/>
      </c>
      <c r="I25" s="214"/>
      <c r="K25" s="36"/>
    </row>
    <row r="26" spans="1:29" ht="16.5" x14ac:dyDescent="0.3">
      <c r="A26" s="52">
        <v>18</v>
      </c>
      <c r="B26" s="57" t="s">
        <v>36</v>
      </c>
      <c r="C26" s="56" t="str">
        <f t="shared" si="6"/>
        <v>04/06/26-04/19/26</v>
      </c>
      <c r="D26" s="55">
        <f t="shared" si="7"/>
        <v>46141</v>
      </c>
      <c r="E26" s="54">
        <f t="shared" si="8"/>
        <v>1</v>
      </c>
      <c r="F26" s="159">
        <f t="shared" si="9"/>
        <v>10</v>
      </c>
      <c r="G26" s="53">
        <f t="shared" si="10"/>
        <v>631.57894736842104</v>
      </c>
      <c r="H26" s="186" t="str">
        <f t="shared" si="11"/>
        <v/>
      </c>
      <c r="I26" s="214"/>
      <c r="K26" s="36"/>
    </row>
    <row r="27" spans="1:29" ht="16.5" x14ac:dyDescent="0.3">
      <c r="A27" s="52">
        <v>19</v>
      </c>
      <c r="B27" s="57" t="s">
        <v>35</v>
      </c>
      <c r="C27" s="56" t="str">
        <f t="shared" si="6"/>
        <v>04/20/26-05/03/26</v>
      </c>
      <c r="D27" s="55">
        <f t="shared" si="7"/>
        <v>46155</v>
      </c>
      <c r="E27" s="54">
        <f t="shared" si="8"/>
        <v>1</v>
      </c>
      <c r="F27" s="159">
        <f t="shared" si="9"/>
        <v>10</v>
      </c>
      <c r="G27" s="53">
        <f t="shared" si="10"/>
        <v>631.57894736842104</v>
      </c>
      <c r="H27" s="186" t="str">
        <f t="shared" si="11"/>
        <v/>
      </c>
      <c r="I27" s="214"/>
      <c r="J27" s="35"/>
    </row>
    <row r="28" spans="1:29" ht="16.5" x14ac:dyDescent="0.3">
      <c r="A28" s="52">
        <v>20</v>
      </c>
      <c r="B28" s="57" t="s">
        <v>78</v>
      </c>
      <c r="C28" s="56" t="str">
        <f t="shared" si="6"/>
        <v>05/04/26-05/17/26</v>
      </c>
      <c r="D28" s="55">
        <f t="shared" si="7"/>
        <v>46169</v>
      </c>
      <c r="E28" s="54">
        <f t="shared" si="8"/>
        <v>0.5</v>
      </c>
      <c r="F28" s="159">
        <f t="shared" si="9"/>
        <v>5</v>
      </c>
      <c r="G28" s="53">
        <f t="shared" si="10"/>
        <v>315.78947368421052</v>
      </c>
      <c r="H28" s="187" t="str">
        <f t="shared" si="11"/>
        <v/>
      </c>
      <c r="I28" s="215"/>
      <c r="J28" s="35"/>
    </row>
    <row r="29" spans="1:29" ht="16.5" x14ac:dyDescent="0.3">
      <c r="A29" s="52"/>
      <c r="B29" s="44"/>
      <c r="C29" s="51"/>
      <c r="D29" s="50"/>
      <c r="E29" s="49" t="s">
        <v>34</v>
      </c>
      <c r="F29" s="178">
        <f>SUM(F19:F28)</f>
        <v>95</v>
      </c>
      <c r="G29" s="48">
        <f>SUM(G19:G28)</f>
        <v>5999.9999999999991</v>
      </c>
      <c r="H29" s="183"/>
      <c r="I29" s="47"/>
      <c r="J29" s="35"/>
    </row>
    <row r="30" spans="1:29" ht="16.5" x14ac:dyDescent="0.3">
      <c r="C30" s="44"/>
      <c r="D30" s="44"/>
      <c r="E30" s="46"/>
      <c r="F30" s="46"/>
      <c r="G30" s="45">
        <f>G18+G29</f>
        <v>11999.999999999998</v>
      </c>
      <c r="H30" s="182"/>
      <c r="I30" s="44"/>
      <c r="J30" s="35"/>
    </row>
    <row r="31" spans="1:29" x14ac:dyDescent="0.2">
      <c r="D31" s="35"/>
      <c r="E31" s="42"/>
      <c r="I31" s="35"/>
      <c r="J31" s="35"/>
    </row>
    <row r="32" spans="1:29" x14ac:dyDescent="0.2">
      <c r="D32" s="35"/>
      <c r="E32" s="42"/>
      <c r="I32" s="43"/>
      <c r="J32" s="35"/>
    </row>
    <row r="33" spans="3:10" x14ac:dyDescent="0.2">
      <c r="D33" s="35"/>
      <c r="E33" s="42"/>
      <c r="I33" s="35"/>
      <c r="J33" s="35"/>
    </row>
    <row r="34" spans="3:10" x14ac:dyDescent="0.2">
      <c r="D34" s="35"/>
      <c r="E34" s="42"/>
      <c r="I34" s="35"/>
      <c r="J34" s="35"/>
    </row>
    <row r="35" spans="3:10" x14ac:dyDescent="0.2">
      <c r="D35" s="35"/>
      <c r="E35" s="42"/>
      <c r="I35" s="35"/>
      <c r="J35" s="35"/>
    </row>
    <row r="36" spans="3:10" x14ac:dyDescent="0.2">
      <c r="D36" s="35"/>
      <c r="E36" s="42"/>
      <c r="I36" s="35"/>
      <c r="J36" s="35"/>
    </row>
    <row r="37" spans="3:10" x14ac:dyDescent="0.2">
      <c r="D37" s="35"/>
      <c r="E37" s="42"/>
      <c r="I37" s="35"/>
      <c r="J37" s="35"/>
    </row>
    <row r="38" spans="3:10" x14ac:dyDescent="0.2">
      <c r="C38" s="36"/>
      <c r="D38" s="36"/>
      <c r="E38" s="41"/>
      <c r="F38" s="40"/>
      <c r="I38" s="35"/>
      <c r="J38" s="35"/>
    </row>
    <row r="39" spans="3:10" x14ac:dyDescent="0.2">
      <c r="C39" s="36"/>
      <c r="D39" s="36"/>
      <c r="E39" s="41"/>
      <c r="F39" s="40"/>
      <c r="I39" s="35"/>
      <c r="J39" s="35"/>
    </row>
    <row r="40" spans="3:10" x14ac:dyDescent="0.2">
      <c r="C40" s="36"/>
      <c r="D40" s="36"/>
      <c r="E40" s="41"/>
      <c r="F40" s="40"/>
      <c r="I40" s="35"/>
      <c r="J40" s="35"/>
    </row>
    <row r="41" spans="3:10" x14ac:dyDescent="0.2">
      <c r="C41" s="36"/>
      <c r="D41" s="36"/>
      <c r="E41" s="41"/>
      <c r="F41" s="40"/>
      <c r="I41" s="35"/>
      <c r="J41" s="35"/>
    </row>
    <row r="42" spans="3:10" x14ac:dyDescent="0.2">
      <c r="C42" s="36"/>
      <c r="D42" s="36"/>
      <c r="E42" s="41"/>
      <c r="F42" s="40"/>
      <c r="I42" s="35"/>
      <c r="J42" s="35"/>
    </row>
    <row r="43" spans="3:10" x14ac:dyDescent="0.2">
      <c r="C43" s="36"/>
      <c r="D43" s="36"/>
      <c r="E43" s="41"/>
      <c r="F43" s="40"/>
      <c r="I43" s="35"/>
      <c r="J43" s="35"/>
    </row>
    <row r="44" spans="3:10" x14ac:dyDescent="0.2">
      <c r="C44" s="36"/>
      <c r="D44" s="36"/>
      <c r="E44" s="41"/>
      <c r="F44" s="40"/>
      <c r="I44" s="35"/>
      <c r="J44" s="35"/>
    </row>
    <row r="45" spans="3:10" x14ac:dyDescent="0.2">
      <c r="C45" s="36"/>
      <c r="D45" s="36"/>
      <c r="E45" s="41"/>
      <c r="F45" s="40"/>
      <c r="I45" s="35"/>
      <c r="J45" s="35"/>
    </row>
    <row r="46" spans="3:10" x14ac:dyDescent="0.2">
      <c r="C46" s="36"/>
      <c r="D46" s="36"/>
      <c r="E46" s="41"/>
      <c r="F46" s="40"/>
      <c r="I46" s="35"/>
      <c r="J46" s="35"/>
    </row>
    <row r="47" spans="3:10" x14ac:dyDescent="0.2">
      <c r="C47" s="36"/>
      <c r="D47" s="36"/>
      <c r="E47" s="41"/>
      <c r="F47" s="40"/>
      <c r="I47" s="35"/>
      <c r="J47" s="35"/>
    </row>
    <row r="48" spans="3:10" x14ac:dyDescent="0.2">
      <c r="C48" s="36"/>
      <c r="D48" s="36"/>
      <c r="E48" s="41"/>
      <c r="F48" s="40"/>
      <c r="I48" s="35"/>
      <c r="J48" s="35"/>
    </row>
    <row r="49" spans="3:10" x14ac:dyDescent="0.2">
      <c r="C49" s="36"/>
      <c r="D49" s="36"/>
      <c r="E49" s="41"/>
      <c r="F49" s="40"/>
      <c r="I49" s="35"/>
      <c r="J49" s="35"/>
    </row>
    <row r="50" spans="3:10" x14ac:dyDescent="0.2">
      <c r="C50" s="36"/>
      <c r="D50" s="36"/>
      <c r="E50" s="41"/>
      <c r="F50" s="40"/>
      <c r="I50" s="35"/>
      <c r="J50" s="35"/>
    </row>
    <row r="51" spans="3:10" x14ac:dyDescent="0.2">
      <c r="C51" s="36"/>
      <c r="D51" s="36"/>
      <c r="E51" s="41"/>
      <c r="F51" s="40"/>
      <c r="I51" s="35"/>
      <c r="J51" s="35"/>
    </row>
    <row r="52" spans="3:10" x14ac:dyDescent="0.2">
      <c r="C52" s="36"/>
      <c r="D52" s="36"/>
      <c r="E52" s="41"/>
      <c r="F52" s="40"/>
      <c r="I52" s="35"/>
      <c r="J52" s="35"/>
    </row>
    <row r="53" spans="3:10" x14ac:dyDescent="0.2">
      <c r="C53" s="36"/>
      <c r="D53" s="36"/>
      <c r="E53" s="41"/>
      <c r="F53" s="40"/>
      <c r="I53" s="35"/>
      <c r="J53" s="35"/>
    </row>
    <row r="54" spans="3:10" x14ac:dyDescent="0.2">
      <c r="C54" s="36"/>
      <c r="D54" s="36"/>
      <c r="E54" s="41"/>
      <c r="F54" s="40"/>
      <c r="I54" s="35"/>
      <c r="J54" s="35"/>
    </row>
    <row r="55" spans="3:10" x14ac:dyDescent="0.2">
      <c r="C55" s="36"/>
      <c r="D55" s="36"/>
      <c r="E55" s="41"/>
      <c r="F55" s="40"/>
      <c r="I55" s="35"/>
      <c r="J55" s="35"/>
    </row>
    <row r="56" spans="3:10" x14ac:dyDescent="0.2">
      <c r="C56" s="36"/>
      <c r="D56" s="36"/>
      <c r="E56" s="41"/>
      <c r="F56" s="40"/>
      <c r="I56" s="35"/>
      <c r="J56" s="35"/>
    </row>
    <row r="57" spans="3:10" x14ac:dyDescent="0.2">
      <c r="C57" s="36"/>
      <c r="D57" s="36"/>
      <c r="E57" s="41"/>
      <c r="F57" s="40"/>
      <c r="I57" s="35"/>
      <c r="J57" s="35"/>
    </row>
    <row r="58" spans="3:10" x14ac:dyDescent="0.2">
      <c r="C58" s="36"/>
      <c r="D58" s="36"/>
      <c r="E58" s="41"/>
      <c r="F58" s="40"/>
      <c r="I58" s="35"/>
      <c r="J58" s="35"/>
    </row>
    <row r="59" spans="3:10" x14ac:dyDescent="0.2">
      <c r="C59" s="36"/>
      <c r="D59" s="36"/>
      <c r="E59" s="41"/>
      <c r="F59" s="40"/>
      <c r="I59" s="35"/>
      <c r="J59" s="35"/>
    </row>
    <row r="60" spans="3:10" x14ac:dyDescent="0.2">
      <c r="C60" s="36"/>
      <c r="D60" s="36"/>
      <c r="E60" s="41"/>
      <c r="F60" s="40"/>
      <c r="I60" s="35"/>
      <c r="J60" s="35"/>
    </row>
    <row r="61" spans="3:10" x14ac:dyDescent="0.2">
      <c r="C61" s="36"/>
      <c r="D61" s="36"/>
      <c r="E61" s="41"/>
      <c r="F61" s="40"/>
      <c r="I61" s="35"/>
      <c r="J61" s="35"/>
    </row>
    <row r="62" spans="3:10" x14ac:dyDescent="0.2">
      <c r="C62" s="36"/>
      <c r="D62" s="36"/>
      <c r="E62" s="41"/>
      <c r="F62" s="40"/>
      <c r="I62" s="35"/>
      <c r="J62" s="35"/>
    </row>
    <row r="63" spans="3:10" x14ac:dyDescent="0.2">
      <c r="C63" s="36"/>
      <c r="D63" s="36"/>
      <c r="E63" s="41"/>
      <c r="F63" s="40"/>
      <c r="I63" s="35"/>
      <c r="J63" s="35"/>
    </row>
    <row r="64" spans="3:10" x14ac:dyDescent="0.2">
      <c r="C64" s="36"/>
      <c r="D64" s="36"/>
      <c r="E64" s="41"/>
      <c r="F64" s="40"/>
      <c r="I64" s="35"/>
      <c r="J64" s="35"/>
    </row>
    <row r="65" spans="3:10" x14ac:dyDescent="0.2">
      <c r="C65" s="36"/>
      <c r="D65" s="36"/>
      <c r="E65" s="41"/>
      <c r="F65" s="40"/>
      <c r="I65" s="35"/>
      <c r="J65" s="35"/>
    </row>
    <row r="66" spans="3:10" x14ac:dyDescent="0.2">
      <c r="C66" s="36"/>
      <c r="D66" s="36"/>
      <c r="E66" s="41"/>
      <c r="F66" s="40"/>
      <c r="I66" s="35"/>
      <c r="J66" s="35"/>
    </row>
    <row r="67" spans="3:10" x14ac:dyDescent="0.2">
      <c r="C67" s="36"/>
      <c r="D67" s="36"/>
      <c r="E67" s="41"/>
      <c r="F67" s="40"/>
      <c r="I67" s="35"/>
      <c r="J67" s="35"/>
    </row>
    <row r="68" spans="3:10" x14ac:dyDescent="0.2">
      <c r="C68" s="36"/>
      <c r="D68" s="36"/>
      <c r="E68" s="41"/>
      <c r="F68" s="40"/>
      <c r="I68" s="35"/>
      <c r="J68" s="35"/>
    </row>
    <row r="69" spans="3:10" x14ac:dyDescent="0.2">
      <c r="C69" s="36"/>
      <c r="D69" s="36"/>
      <c r="E69" s="41"/>
      <c r="F69" s="40"/>
      <c r="I69" s="35"/>
      <c r="J69" s="35"/>
    </row>
    <row r="70" spans="3:10" x14ac:dyDescent="0.2">
      <c r="C70" s="36"/>
      <c r="D70" s="36"/>
      <c r="E70" s="41"/>
      <c r="F70" s="40"/>
      <c r="I70" s="35"/>
      <c r="J70" s="35"/>
    </row>
    <row r="71" spans="3:10" x14ac:dyDescent="0.2">
      <c r="C71" s="36"/>
      <c r="D71" s="36"/>
      <c r="E71" s="41"/>
      <c r="F71" s="40"/>
      <c r="I71" s="35"/>
      <c r="J71" s="35"/>
    </row>
    <row r="72" spans="3:10" x14ac:dyDescent="0.2">
      <c r="C72" s="36"/>
      <c r="D72" s="36"/>
      <c r="E72" s="41"/>
      <c r="F72" s="40"/>
      <c r="I72" s="35"/>
      <c r="J72" s="35"/>
    </row>
    <row r="73" spans="3:10" x14ac:dyDescent="0.2">
      <c r="C73" s="36"/>
      <c r="D73" s="36"/>
      <c r="E73" s="41"/>
      <c r="F73" s="40"/>
      <c r="I73" s="35"/>
      <c r="J73" s="35"/>
    </row>
    <row r="74" spans="3:10" x14ac:dyDescent="0.2">
      <c r="C74" s="36"/>
      <c r="D74" s="36"/>
      <c r="E74" s="41"/>
      <c r="F74" s="40"/>
      <c r="I74" s="35"/>
      <c r="J74" s="35"/>
    </row>
    <row r="75" spans="3:10" x14ac:dyDescent="0.2">
      <c r="I75" s="35"/>
      <c r="J75" s="35"/>
    </row>
    <row r="76" spans="3:10" x14ac:dyDescent="0.2">
      <c r="I76" s="35"/>
      <c r="J76" s="35"/>
    </row>
    <row r="77" spans="3:10" x14ac:dyDescent="0.2">
      <c r="I77" s="35"/>
      <c r="J77" s="35"/>
    </row>
    <row r="78" spans="3:10" x14ac:dyDescent="0.2">
      <c r="I78" s="35"/>
      <c r="J78" s="35"/>
    </row>
    <row r="79" spans="3:10" x14ac:dyDescent="0.2">
      <c r="I79" s="35"/>
      <c r="J79" s="35"/>
    </row>
    <row r="80" spans="3:10" x14ac:dyDescent="0.2">
      <c r="I80" s="35"/>
      <c r="J80" s="35"/>
    </row>
    <row r="81" spans="9:10" x14ac:dyDescent="0.2">
      <c r="I81" s="35"/>
      <c r="J81" s="35"/>
    </row>
    <row r="82" spans="9:10" x14ac:dyDescent="0.2">
      <c r="I82" s="35"/>
      <c r="J82" s="35"/>
    </row>
    <row r="83" spans="9:10" x14ac:dyDescent="0.2">
      <c r="I83" s="35"/>
      <c r="J83" s="35"/>
    </row>
    <row r="84" spans="9:10" x14ac:dyDescent="0.2">
      <c r="I84" s="35"/>
      <c r="J84" s="35"/>
    </row>
  </sheetData>
  <sheetProtection sheet="1" selectLockedCells="1"/>
  <mergeCells count="2">
    <mergeCell ref="I8:I17"/>
    <mergeCell ref="I19:I28"/>
  </mergeCells>
  <phoneticPr fontId="28" type="noConversion"/>
  <dataValidations count="1">
    <dataValidation type="whole" allowBlank="1" showInputMessage="1" showErrorMessage="1" errorTitle="Annual Pay Required" error="An Annual Payment Amount is Required." sqref="D2:D3">
      <formula1>0</formula1>
      <formula2>999999999</formula2>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C76"/>
  <sheetViews>
    <sheetView showGridLines="0" tabSelected="1" zoomScale="110" zoomScaleNormal="110" workbookViewId="0">
      <selection activeCell="D3" sqref="D3"/>
    </sheetView>
  </sheetViews>
  <sheetFormatPr defaultColWidth="8.85546875" defaultRowHeight="12.75" x14ac:dyDescent="0.2"/>
  <cols>
    <col min="1" max="1" width="3.85546875" style="98" customWidth="1"/>
    <col min="2" max="2" width="7.42578125" style="35" customWidth="1"/>
    <col min="3" max="3" width="23.5703125" style="35" customWidth="1"/>
    <col min="4" max="4" width="20.42578125" style="39" customWidth="1"/>
    <col min="5" max="5" width="15.5703125" style="38" customWidth="1"/>
    <col min="6" max="6" width="13.140625" style="174" customWidth="1"/>
    <col min="7" max="8" width="17.5703125" style="35" customWidth="1"/>
    <col min="9" max="9" width="5.28515625" style="36" customWidth="1"/>
    <col min="10" max="10" width="11.140625" style="36" customWidth="1"/>
    <col min="11" max="11" width="11.42578125" style="36" customWidth="1"/>
    <col min="12" max="12" width="8.85546875" style="35"/>
    <col min="13" max="13" width="10.140625" style="35" bestFit="1" customWidth="1"/>
    <col min="14" max="14" width="16.5703125" style="35" bestFit="1" customWidth="1"/>
    <col min="15" max="16384" width="8.85546875" style="35"/>
  </cols>
  <sheetData>
    <row r="1" spans="1:29" ht="24.6" customHeight="1" x14ac:dyDescent="0.2">
      <c r="A1" s="216" t="s">
        <v>109</v>
      </c>
      <c r="B1" s="216"/>
      <c r="C1" s="216"/>
      <c r="D1" s="216"/>
      <c r="E1" s="216"/>
      <c r="F1" s="216"/>
      <c r="G1" s="216"/>
      <c r="H1" s="216"/>
      <c r="I1" s="216"/>
      <c r="J1" s="86"/>
    </row>
    <row r="2" spans="1:29" s="79" customFormat="1" ht="15.75" x14ac:dyDescent="0.25">
      <c r="A2" s="192"/>
      <c r="B2" s="192"/>
      <c r="C2" s="192"/>
      <c r="D2" s="192"/>
      <c r="E2" s="192"/>
      <c r="F2" s="192"/>
      <c r="G2" s="192"/>
      <c r="H2" s="192"/>
      <c r="I2" s="192"/>
      <c r="J2" s="86"/>
      <c r="K2" s="86"/>
    </row>
    <row r="3" spans="1:29" ht="15.75" x14ac:dyDescent="0.25">
      <c r="C3" s="195" t="s">
        <v>70</v>
      </c>
      <c r="D3" s="196">
        <v>24000</v>
      </c>
      <c r="F3" s="167" t="s">
        <v>69</v>
      </c>
      <c r="G3" s="79"/>
      <c r="H3" s="79"/>
      <c r="I3" s="89" t="s">
        <v>68</v>
      </c>
      <c r="J3" s="86"/>
      <c r="K3" s="78"/>
      <c r="L3" s="58"/>
      <c r="M3" s="58"/>
      <c r="N3" s="58"/>
      <c r="O3" s="58"/>
      <c r="P3" s="58"/>
      <c r="Q3" s="58"/>
      <c r="R3" s="58"/>
      <c r="S3" s="58"/>
      <c r="T3" s="58"/>
      <c r="U3" s="58"/>
      <c r="V3" s="58"/>
      <c r="W3" s="58"/>
      <c r="X3" s="58"/>
      <c r="Y3" s="58"/>
      <c r="Z3" s="58"/>
      <c r="AA3" s="58"/>
      <c r="AB3" s="58"/>
    </row>
    <row r="4" spans="1:29" ht="15.75" x14ac:dyDescent="0.25">
      <c r="C4" s="195" t="s">
        <v>79</v>
      </c>
      <c r="D4" s="197">
        <v>2026</v>
      </c>
      <c r="F4" s="167" t="s">
        <v>66</v>
      </c>
      <c r="G4" s="79"/>
      <c r="H4" s="79"/>
      <c r="I4" s="89"/>
      <c r="J4" s="86"/>
      <c r="K4" s="78"/>
      <c r="L4" s="58"/>
      <c r="M4" s="58"/>
      <c r="N4" s="58"/>
      <c r="O4" s="58"/>
      <c r="P4" s="58"/>
      <c r="Q4" s="58"/>
      <c r="R4" s="58"/>
      <c r="S4" s="58"/>
      <c r="T4" s="58"/>
      <c r="U4" s="58"/>
      <c r="V4" s="58"/>
      <c r="W4" s="58"/>
      <c r="X4" s="58"/>
      <c r="Y4" s="58"/>
      <c r="Z4" s="58"/>
      <c r="AA4" s="58"/>
      <c r="AB4" s="58"/>
    </row>
    <row r="5" spans="1:29" ht="15.75" x14ac:dyDescent="0.25">
      <c r="C5" s="193" t="s">
        <v>65</v>
      </c>
      <c r="D5" s="193">
        <v>19</v>
      </c>
      <c r="F5" s="166" t="s">
        <v>64</v>
      </c>
      <c r="G5" s="79"/>
      <c r="H5" s="79"/>
      <c r="I5" s="86"/>
      <c r="J5" s="86"/>
      <c r="K5" s="78"/>
      <c r="L5" s="58"/>
      <c r="M5" s="58"/>
      <c r="N5" s="58"/>
      <c r="O5" s="58"/>
      <c r="P5" s="58"/>
      <c r="Q5" s="58"/>
      <c r="R5" s="58"/>
      <c r="S5" s="58"/>
      <c r="T5" s="58"/>
      <c r="U5" s="58"/>
      <c r="V5" s="58"/>
      <c r="W5" s="58"/>
      <c r="X5" s="58"/>
      <c r="Y5" s="58"/>
      <c r="Z5" s="58"/>
      <c r="AA5" s="58"/>
      <c r="AB5" s="58"/>
    </row>
    <row r="6" spans="1:29" ht="15.75" x14ac:dyDescent="0.25">
      <c r="C6" s="193" t="s">
        <v>63</v>
      </c>
      <c r="D6" s="194">
        <f>$D$3/$D$5</f>
        <v>1263.1578947368421</v>
      </c>
      <c r="F6" s="168" t="s">
        <v>62</v>
      </c>
      <c r="G6" s="79"/>
      <c r="H6" s="79"/>
      <c r="I6" s="74"/>
      <c r="J6" s="86"/>
      <c r="K6" s="78"/>
      <c r="L6" s="58"/>
      <c r="M6" s="58"/>
      <c r="N6" s="58"/>
      <c r="O6" s="58"/>
      <c r="P6" s="58"/>
      <c r="Q6" s="58"/>
      <c r="R6" s="58"/>
      <c r="S6" s="58"/>
      <c r="T6" s="58"/>
      <c r="U6" s="58"/>
      <c r="V6" s="58"/>
      <c r="W6" s="58"/>
      <c r="X6" s="58"/>
      <c r="Y6" s="58"/>
      <c r="Z6" s="58"/>
      <c r="AA6" s="58"/>
      <c r="AB6" s="58"/>
    </row>
    <row r="7" spans="1:29" x14ac:dyDescent="0.2">
      <c r="C7" s="113"/>
      <c r="D7" s="112"/>
      <c r="E7" s="111"/>
      <c r="F7" s="169"/>
      <c r="G7" s="79"/>
      <c r="H7" s="79"/>
      <c r="I7" s="74"/>
      <c r="J7" s="86"/>
      <c r="K7" s="78"/>
      <c r="L7" s="58"/>
      <c r="M7" s="58"/>
      <c r="N7" s="58"/>
      <c r="O7" s="58"/>
      <c r="P7" s="58"/>
      <c r="Q7" s="58"/>
      <c r="R7" s="58"/>
      <c r="S7" s="58"/>
      <c r="T7" s="58"/>
      <c r="U7" s="58"/>
      <c r="V7" s="58"/>
      <c r="W7" s="58"/>
      <c r="X7" s="58"/>
      <c r="Y7" s="58"/>
      <c r="Z7" s="58"/>
      <c r="AA7" s="58"/>
      <c r="AB7" s="58"/>
    </row>
    <row r="8" spans="1:29" x14ac:dyDescent="0.2">
      <c r="D8" s="82"/>
      <c r="E8" s="81"/>
      <c r="F8" s="169"/>
      <c r="G8" s="79"/>
      <c r="H8" s="79"/>
      <c r="I8" s="110"/>
      <c r="K8" s="78"/>
      <c r="L8" s="58"/>
      <c r="M8" s="58"/>
      <c r="N8" s="58"/>
      <c r="O8" s="58"/>
      <c r="P8" s="58"/>
      <c r="Q8" s="58"/>
      <c r="R8" s="58"/>
      <c r="S8" s="58"/>
      <c r="T8" s="58"/>
      <c r="U8" s="58"/>
      <c r="V8" s="58"/>
      <c r="W8" s="58"/>
      <c r="X8" s="58"/>
      <c r="Y8" s="58"/>
      <c r="Z8" s="58"/>
      <c r="AA8" s="58"/>
      <c r="AB8" s="58"/>
    </row>
    <row r="9" spans="1:29" s="72" customFormat="1" ht="33" x14ac:dyDescent="0.3">
      <c r="A9" s="109"/>
      <c r="B9" s="76" t="s">
        <v>30</v>
      </c>
      <c r="C9" s="76" t="s">
        <v>61</v>
      </c>
      <c r="D9" s="76" t="s">
        <v>60</v>
      </c>
      <c r="E9" s="77" t="s">
        <v>59</v>
      </c>
      <c r="F9" s="170" t="s">
        <v>106</v>
      </c>
      <c r="G9" s="76" t="s">
        <v>58</v>
      </c>
      <c r="H9" s="181" t="s">
        <v>108</v>
      </c>
      <c r="I9" s="75"/>
      <c r="J9" s="74"/>
      <c r="K9" s="74"/>
      <c r="L9" s="73"/>
      <c r="M9" s="73"/>
      <c r="N9" s="58"/>
      <c r="O9" s="71"/>
      <c r="P9" s="70"/>
      <c r="Q9" s="69"/>
      <c r="R9" s="73"/>
      <c r="S9" s="73"/>
      <c r="T9" s="73"/>
      <c r="U9" s="73"/>
      <c r="V9" s="73"/>
      <c r="W9" s="73"/>
      <c r="X9" s="73"/>
      <c r="Y9" s="73"/>
      <c r="Z9" s="73"/>
      <c r="AA9" s="73"/>
      <c r="AB9" s="73"/>
      <c r="AC9" s="73"/>
    </row>
    <row r="10" spans="1:29" ht="13.9" customHeight="1" x14ac:dyDescent="0.3">
      <c r="A10" s="52">
        <v>1</v>
      </c>
      <c r="B10" s="57" t="s">
        <v>43</v>
      </c>
      <c r="C10" s="56" t="str">
        <f t="shared" ref="C10:C19" si="0">VLOOKUP(ayyearspstartpp&amp;A10,ayspringdata,4,FALSE)</f>
        <v>12/29/25-01/11/26</v>
      </c>
      <c r="D10" s="55">
        <f t="shared" ref="D10:D19" si="1">VLOOKUP(ayyearspstartpp&amp;A10,ayspringdata,10,FALSE)</f>
        <v>46043</v>
      </c>
      <c r="E10" s="54">
        <f t="shared" ref="E10:E19" si="2">VLOOKUP(ayyearspstartpp&amp;A10,ayspringdata,8,FALSE)</f>
        <v>1</v>
      </c>
      <c r="F10" s="159">
        <f t="shared" ref="F10:F19" si="3">VLOOKUP(ayyearspstartpp&amp;A10,ayspringdata,9,FALSE)</f>
        <v>10</v>
      </c>
      <c r="G10" s="53">
        <f t="shared" ref="G10:G19" si="4">spbwpay*E10</f>
        <v>1263.1578947368421</v>
      </c>
      <c r="H10" s="186" t="str">
        <f t="shared" ref="H10:H19" si="5">IF(VLOOKUP(ayyearspstartpp&amp;A10, ayspringdata,11,FALSE)=0,"",VLOOKUP(ayyearspstartpp&amp;A10, ayspringdata,11,FALSE))</f>
        <v/>
      </c>
      <c r="I10" s="213" t="s">
        <v>44</v>
      </c>
      <c r="L10" s="58"/>
      <c r="M10" s="58"/>
      <c r="N10" s="58"/>
      <c r="O10" s="58"/>
      <c r="P10" s="58"/>
      <c r="Q10" s="58"/>
      <c r="R10" s="58"/>
      <c r="S10" s="58"/>
      <c r="T10" s="58"/>
      <c r="U10" s="58"/>
      <c r="V10" s="58"/>
      <c r="W10" s="58"/>
      <c r="X10" s="58"/>
      <c r="Y10" s="58"/>
      <c r="Z10" s="58"/>
      <c r="AA10" s="58"/>
      <c r="AB10" s="58"/>
      <c r="AC10" s="58"/>
    </row>
    <row r="11" spans="1:29" ht="16.5" x14ac:dyDescent="0.3">
      <c r="A11" s="52">
        <v>2</v>
      </c>
      <c r="B11" s="57" t="s">
        <v>42</v>
      </c>
      <c r="C11" s="56" t="str">
        <f t="shared" si="0"/>
        <v>01/12/26-01/25/26</v>
      </c>
      <c r="D11" s="55">
        <f t="shared" si="1"/>
        <v>46057</v>
      </c>
      <c r="E11" s="54">
        <f t="shared" si="2"/>
        <v>1</v>
      </c>
      <c r="F11" s="159">
        <f t="shared" si="3"/>
        <v>10</v>
      </c>
      <c r="G11" s="53">
        <f t="shared" si="4"/>
        <v>1263.1578947368421</v>
      </c>
      <c r="H11" s="186" t="str">
        <f t="shared" si="5"/>
        <v/>
      </c>
      <c r="I11" s="214"/>
      <c r="L11" s="58"/>
      <c r="M11" s="58"/>
      <c r="N11" s="58"/>
      <c r="O11" s="58"/>
      <c r="P11" s="58"/>
      <c r="Q11" s="58"/>
      <c r="R11" s="58"/>
      <c r="S11" s="58"/>
      <c r="T11" s="58"/>
      <c r="U11" s="58"/>
      <c r="V11" s="58"/>
      <c r="W11" s="58"/>
      <c r="X11" s="58"/>
      <c r="Y11" s="58"/>
      <c r="Z11" s="58"/>
      <c r="AA11" s="58"/>
      <c r="AB11" s="58"/>
      <c r="AC11" s="58"/>
    </row>
    <row r="12" spans="1:29" ht="16.5" x14ac:dyDescent="0.3">
      <c r="A12" s="52">
        <v>3</v>
      </c>
      <c r="B12" s="57" t="s">
        <v>41</v>
      </c>
      <c r="C12" s="56" t="str">
        <f t="shared" si="0"/>
        <v>01/26/26-02/08/26</v>
      </c>
      <c r="D12" s="55">
        <f t="shared" si="1"/>
        <v>46071</v>
      </c>
      <c r="E12" s="54">
        <f t="shared" si="2"/>
        <v>1</v>
      </c>
      <c r="F12" s="159">
        <f t="shared" si="3"/>
        <v>10</v>
      </c>
      <c r="G12" s="53">
        <f t="shared" si="4"/>
        <v>1263.1578947368421</v>
      </c>
      <c r="H12" s="186" t="str">
        <f t="shared" si="5"/>
        <v/>
      </c>
      <c r="I12" s="214"/>
      <c r="L12" s="58"/>
      <c r="M12" s="58"/>
      <c r="N12" s="58"/>
      <c r="O12" s="58"/>
      <c r="P12" s="58"/>
      <c r="Q12" s="58"/>
      <c r="R12" s="58"/>
      <c r="S12" s="58"/>
      <c r="T12" s="58"/>
      <c r="U12" s="58"/>
      <c r="V12" s="58"/>
      <c r="W12" s="58"/>
      <c r="X12" s="58"/>
      <c r="Y12" s="58"/>
      <c r="Z12" s="58"/>
      <c r="AA12" s="58"/>
      <c r="AB12" s="58"/>
      <c r="AC12" s="58"/>
    </row>
    <row r="13" spans="1:29" ht="16.5" x14ac:dyDescent="0.3">
      <c r="A13" s="52">
        <v>4</v>
      </c>
      <c r="B13" s="57" t="s">
        <v>40</v>
      </c>
      <c r="C13" s="56" t="str">
        <f t="shared" si="0"/>
        <v>02/09/26-02/22/26</v>
      </c>
      <c r="D13" s="55">
        <f t="shared" si="1"/>
        <v>46085</v>
      </c>
      <c r="E13" s="54">
        <f t="shared" si="2"/>
        <v>1</v>
      </c>
      <c r="F13" s="159">
        <f t="shared" si="3"/>
        <v>10</v>
      </c>
      <c r="G13" s="53">
        <f t="shared" si="4"/>
        <v>1263.1578947368421</v>
      </c>
      <c r="H13" s="186" t="str">
        <f t="shared" si="5"/>
        <v/>
      </c>
      <c r="I13" s="214"/>
      <c r="L13" s="58"/>
      <c r="M13" s="58"/>
      <c r="N13" s="58"/>
      <c r="O13" s="58"/>
      <c r="P13" s="58"/>
      <c r="Q13" s="58"/>
      <c r="R13" s="58"/>
      <c r="S13" s="58"/>
      <c r="T13" s="58"/>
      <c r="U13" s="58"/>
      <c r="V13" s="58"/>
      <c r="W13" s="58"/>
      <c r="X13" s="58"/>
      <c r="Y13" s="58"/>
      <c r="Z13" s="58"/>
      <c r="AA13" s="58"/>
      <c r="AB13" s="58"/>
      <c r="AC13" s="58"/>
    </row>
    <row r="14" spans="1:29" ht="16.5" x14ac:dyDescent="0.3">
      <c r="A14" s="52">
        <v>5</v>
      </c>
      <c r="B14" s="57" t="s">
        <v>39</v>
      </c>
      <c r="C14" s="56" t="str">
        <f t="shared" si="0"/>
        <v>02/23/26-03/08/26</v>
      </c>
      <c r="D14" s="55">
        <f t="shared" si="1"/>
        <v>46099</v>
      </c>
      <c r="E14" s="54">
        <f t="shared" si="2"/>
        <v>1</v>
      </c>
      <c r="F14" s="159">
        <f t="shared" si="3"/>
        <v>10</v>
      </c>
      <c r="G14" s="53">
        <f t="shared" si="4"/>
        <v>1263.1578947368421</v>
      </c>
      <c r="H14" s="186" t="str">
        <f t="shared" si="5"/>
        <v/>
      </c>
      <c r="I14" s="214"/>
      <c r="L14" s="58"/>
      <c r="M14" s="58"/>
      <c r="N14" s="58"/>
      <c r="O14" s="58"/>
      <c r="P14" s="58"/>
      <c r="Q14" s="58"/>
      <c r="R14" s="58"/>
      <c r="S14" s="58"/>
      <c r="T14" s="58"/>
      <c r="U14" s="58"/>
      <c r="V14" s="58"/>
      <c r="W14" s="58"/>
      <c r="X14" s="58"/>
      <c r="Y14" s="58"/>
      <c r="Z14" s="58"/>
      <c r="AA14" s="58"/>
      <c r="AB14" s="58"/>
      <c r="AC14" s="58"/>
    </row>
    <row r="15" spans="1:29" ht="16.5" x14ac:dyDescent="0.3">
      <c r="A15" s="52">
        <v>6</v>
      </c>
      <c r="B15" s="57" t="s">
        <v>38</v>
      </c>
      <c r="C15" s="56" t="str">
        <f t="shared" si="0"/>
        <v>03/09/26-03/22/26</v>
      </c>
      <c r="D15" s="55">
        <f t="shared" si="1"/>
        <v>46113</v>
      </c>
      <c r="E15" s="54">
        <f t="shared" si="2"/>
        <v>1</v>
      </c>
      <c r="F15" s="159">
        <f t="shared" si="3"/>
        <v>10</v>
      </c>
      <c r="G15" s="53">
        <f t="shared" si="4"/>
        <v>1263.1578947368421</v>
      </c>
      <c r="H15" s="186" t="str">
        <f t="shared" si="5"/>
        <v/>
      </c>
      <c r="I15" s="214"/>
      <c r="L15" s="58"/>
      <c r="M15" s="58"/>
      <c r="N15" s="58"/>
      <c r="O15" s="58"/>
      <c r="P15" s="58"/>
      <c r="Q15" s="58"/>
      <c r="R15" s="58"/>
      <c r="S15" s="58"/>
      <c r="T15" s="58"/>
      <c r="U15" s="58"/>
      <c r="V15" s="58"/>
      <c r="W15" s="58"/>
      <c r="X15" s="58"/>
      <c r="Y15" s="58"/>
      <c r="Z15" s="58"/>
      <c r="AA15" s="58"/>
      <c r="AB15" s="58"/>
      <c r="AC15" s="58"/>
    </row>
    <row r="16" spans="1:29" ht="16.5" x14ac:dyDescent="0.3">
      <c r="A16" s="52">
        <v>7</v>
      </c>
      <c r="B16" s="57" t="s">
        <v>37</v>
      </c>
      <c r="C16" s="56" t="str">
        <f t="shared" si="0"/>
        <v>03/23/26-04/05/26</v>
      </c>
      <c r="D16" s="55">
        <f t="shared" si="1"/>
        <v>46127</v>
      </c>
      <c r="E16" s="54">
        <f t="shared" si="2"/>
        <v>1</v>
      </c>
      <c r="F16" s="159">
        <f t="shared" si="3"/>
        <v>10</v>
      </c>
      <c r="G16" s="53">
        <f t="shared" si="4"/>
        <v>1263.1578947368421</v>
      </c>
      <c r="H16" s="186" t="str">
        <f t="shared" si="5"/>
        <v/>
      </c>
      <c r="I16" s="214"/>
    </row>
    <row r="17" spans="1:11" ht="16.5" x14ac:dyDescent="0.3">
      <c r="A17" s="52">
        <v>8</v>
      </c>
      <c r="B17" s="57" t="s">
        <v>36</v>
      </c>
      <c r="C17" s="56" t="str">
        <f t="shared" si="0"/>
        <v>04/06/26-04/19/26</v>
      </c>
      <c r="D17" s="55">
        <f t="shared" si="1"/>
        <v>46141</v>
      </c>
      <c r="E17" s="54">
        <f t="shared" si="2"/>
        <v>1</v>
      </c>
      <c r="F17" s="159">
        <f t="shared" si="3"/>
        <v>10</v>
      </c>
      <c r="G17" s="53">
        <f t="shared" si="4"/>
        <v>1263.1578947368421</v>
      </c>
      <c r="H17" s="186" t="str">
        <f t="shared" si="5"/>
        <v/>
      </c>
      <c r="I17" s="214"/>
    </row>
    <row r="18" spans="1:11" ht="16.5" x14ac:dyDescent="0.3">
      <c r="A18" s="52">
        <v>9</v>
      </c>
      <c r="B18" s="57" t="s">
        <v>35</v>
      </c>
      <c r="C18" s="56" t="str">
        <f t="shared" si="0"/>
        <v>04/20/26-05/03/26</v>
      </c>
      <c r="D18" s="55">
        <f t="shared" si="1"/>
        <v>46155</v>
      </c>
      <c r="E18" s="54">
        <f t="shared" si="2"/>
        <v>1</v>
      </c>
      <c r="F18" s="159">
        <f t="shared" si="3"/>
        <v>10</v>
      </c>
      <c r="G18" s="53">
        <f t="shared" si="4"/>
        <v>1263.1578947368421</v>
      </c>
      <c r="H18" s="186" t="str">
        <f t="shared" si="5"/>
        <v/>
      </c>
      <c r="I18" s="214"/>
      <c r="J18" s="35"/>
      <c r="K18" s="35"/>
    </row>
    <row r="19" spans="1:11" ht="16.5" x14ac:dyDescent="0.3">
      <c r="A19" s="52">
        <v>10</v>
      </c>
      <c r="B19" s="57" t="s">
        <v>78</v>
      </c>
      <c r="C19" s="56" t="str">
        <f t="shared" si="0"/>
        <v>05/04/26-05/17/26</v>
      </c>
      <c r="D19" s="55">
        <f t="shared" si="1"/>
        <v>46169</v>
      </c>
      <c r="E19" s="54">
        <f t="shared" si="2"/>
        <v>0.5</v>
      </c>
      <c r="F19" s="159">
        <f t="shared" si="3"/>
        <v>5</v>
      </c>
      <c r="G19" s="53">
        <f t="shared" si="4"/>
        <v>631.57894736842104</v>
      </c>
      <c r="H19" s="187" t="str">
        <f t="shared" si="5"/>
        <v/>
      </c>
      <c r="I19" s="215"/>
      <c r="J19" s="35"/>
      <c r="K19" s="35"/>
    </row>
    <row r="20" spans="1:11" ht="16.5" x14ac:dyDescent="0.3">
      <c r="A20" s="52">
        <v>11</v>
      </c>
      <c r="B20" s="106" t="s">
        <v>77</v>
      </c>
      <c r="C20" s="62"/>
      <c r="D20" s="105"/>
      <c r="E20" s="108" t="s">
        <v>34</v>
      </c>
      <c r="F20" s="171">
        <f>SUM(F10:F19)</f>
        <v>95</v>
      </c>
      <c r="G20" s="48">
        <f>SUM(G10:G19)</f>
        <v>11999.999999999998</v>
      </c>
      <c r="H20" s="185"/>
      <c r="I20" s="107"/>
      <c r="J20" s="35"/>
      <c r="K20" s="35"/>
    </row>
    <row r="21" spans="1:11" ht="16.5" x14ac:dyDescent="0.3">
      <c r="A21" s="52"/>
      <c r="B21" s="106" t="s">
        <v>76</v>
      </c>
      <c r="C21" s="62"/>
      <c r="D21" s="105"/>
      <c r="E21" s="104"/>
      <c r="F21" s="172"/>
      <c r="G21" s="103"/>
      <c r="H21" s="189"/>
      <c r="I21" s="44"/>
      <c r="J21" s="35"/>
      <c r="K21" s="35"/>
    </row>
    <row r="22" spans="1:11" ht="16.5" x14ac:dyDescent="0.3">
      <c r="A22" s="52"/>
      <c r="B22" s="106" t="s">
        <v>75</v>
      </c>
      <c r="C22" s="62"/>
      <c r="D22" s="105"/>
      <c r="E22" s="104"/>
      <c r="F22" s="172"/>
      <c r="G22" s="103"/>
      <c r="H22" s="189"/>
      <c r="I22" s="44"/>
      <c r="J22" s="35"/>
      <c r="K22" s="35"/>
    </row>
    <row r="23" spans="1:11" ht="16.5" x14ac:dyDescent="0.3">
      <c r="A23" s="52"/>
      <c r="B23" s="106" t="s">
        <v>74</v>
      </c>
      <c r="C23" s="62"/>
      <c r="D23" s="105"/>
      <c r="E23" s="104"/>
      <c r="F23" s="172"/>
      <c r="G23" s="103"/>
      <c r="H23" s="189"/>
      <c r="I23" s="44"/>
      <c r="J23" s="43"/>
      <c r="K23" s="35"/>
    </row>
    <row r="24" spans="1:11" ht="16.5" x14ac:dyDescent="0.3">
      <c r="A24" s="52"/>
      <c r="B24" s="106" t="s">
        <v>73</v>
      </c>
      <c r="C24" s="62"/>
      <c r="D24" s="105"/>
      <c r="E24" s="104"/>
      <c r="F24" s="172"/>
      <c r="G24" s="103"/>
      <c r="H24" s="189"/>
      <c r="I24" s="44"/>
      <c r="J24" s="35"/>
      <c r="K24" s="35"/>
    </row>
    <row r="25" spans="1:11" ht="14.45" customHeight="1" x14ac:dyDescent="0.3">
      <c r="A25" s="52">
        <v>11</v>
      </c>
      <c r="B25" s="67" t="s">
        <v>57</v>
      </c>
      <c r="C25" s="67" t="str">
        <f t="shared" ref="C25:C34" si="6">VLOOKUP(ayyearspstartpp&amp;A25,ayspringdata,4,FALSE)</f>
        <v>08/10/26-08/23/26</v>
      </c>
      <c r="D25" s="66">
        <f t="shared" ref="D25:D34" si="7">VLOOKUP(ayyearspstartpp&amp;A25,ayspringdata,10,FALSE)</f>
        <v>46267</v>
      </c>
      <c r="E25" s="65">
        <f t="shared" ref="E25:E34" si="8">VLOOKUP(ayyearspstartpp&amp;A25,ayspringdata,8,FALSE)</f>
        <v>1</v>
      </c>
      <c r="F25" s="158">
        <f t="shared" ref="F25:F34" si="9">VLOOKUP(ayyearspstartpp&amp;A25,ayspringdata,9,FALSE)</f>
        <v>10</v>
      </c>
      <c r="G25" s="64">
        <f t="shared" ref="G25:G34" si="10">spbwpay*E25</f>
        <v>1263.1578947368421</v>
      </c>
      <c r="H25" s="190" t="str">
        <f t="shared" ref="H25:H34" si="11">IF(VLOOKUP(ayyearspstartpp&amp;A25, ayspringdata,11,FALSE)=0,"",VLOOKUP(ayyearspstartpp&amp;A25, ayspringdata,11,FALSE))</f>
        <v/>
      </c>
      <c r="I25" s="210" t="s">
        <v>56</v>
      </c>
      <c r="J25" s="35"/>
      <c r="K25" s="35"/>
    </row>
    <row r="26" spans="1:11" ht="13.9" customHeight="1" x14ac:dyDescent="0.3">
      <c r="A26" s="52">
        <v>12</v>
      </c>
      <c r="B26" s="68" t="s">
        <v>55</v>
      </c>
      <c r="C26" s="67" t="str">
        <f t="shared" si="6"/>
        <v>08/24/26-09/06/26</v>
      </c>
      <c r="D26" s="66">
        <f t="shared" si="7"/>
        <v>46281</v>
      </c>
      <c r="E26" s="65">
        <f t="shared" si="8"/>
        <v>1</v>
      </c>
      <c r="F26" s="158">
        <f t="shared" si="9"/>
        <v>10</v>
      </c>
      <c r="G26" s="64">
        <f t="shared" si="10"/>
        <v>1263.1578947368421</v>
      </c>
      <c r="H26" s="190" t="str">
        <f t="shared" si="11"/>
        <v/>
      </c>
      <c r="I26" s="211"/>
      <c r="J26" s="35"/>
      <c r="K26" s="35"/>
    </row>
    <row r="27" spans="1:11" ht="16.5" x14ac:dyDescent="0.3">
      <c r="A27" s="52">
        <v>13</v>
      </c>
      <c r="B27" s="68" t="s">
        <v>54</v>
      </c>
      <c r="C27" s="67" t="str">
        <f t="shared" si="6"/>
        <v>09/07/26-09/20/26</v>
      </c>
      <c r="D27" s="66">
        <f t="shared" si="7"/>
        <v>46295</v>
      </c>
      <c r="E27" s="65">
        <f t="shared" si="8"/>
        <v>1</v>
      </c>
      <c r="F27" s="158">
        <f t="shared" si="9"/>
        <v>10</v>
      </c>
      <c r="G27" s="64">
        <f t="shared" si="10"/>
        <v>1263.1578947368421</v>
      </c>
      <c r="H27" s="190" t="str">
        <f t="shared" si="11"/>
        <v/>
      </c>
      <c r="I27" s="211"/>
      <c r="J27" s="35"/>
      <c r="K27" s="35"/>
    </row>
    <row r="28" spans="1:11" ht="16.5" x14ac:dyDescent="0.3">
      <c r="A28" s="52">
        <v>14</v>
      </c>
      <c r="B28" s="68" t="s">
        <v>53</v>
      </c>
      <c r="C28" s="67" t="str">
        <f t="shared" si="6"/>
        <v>09/21/26-10/04/26</v>
      </c>
      <c r="D28" s="66">
        <f t="shared" si="7"/>
        <v>46309</v>
      </c>
      <c r="E28" s="65">
        <f t="shared" si="8"/>
        <v>1</v>
      </c>
      <c r="F28" s="158">
        <f t="shared" si="9"/>
        <v>10</v>
      </c>
      <c r="G28" s="64">
        <f t="shared" si="10"/>
        <v>1263.1578947368421</v>
      </c>
      <c r="H28" s="190" t="str">
        <f t="shared" si="11"/>
        <v/>
      </c>
      <c r="I28" s="211"/>
      <c r="J28" s="35"/>
      <c r="K28" s="35"/>
    </row>
    <row r="29" spans="1:11" ht="16.5" x14ac:dyDescent="0.3">
      <c r="A29" s="52">
        <v>15</v>
      </c>
      <c r="B29" s="68" t="s">
        <v>52</v>
      </c>
      <c r="C29" s="67" t="str">
        <f t="shared" si="6"/>
        <v>10/05/26-10/18/26</v>
      </c>
      <c r="D29" s="66">
        <f t="shared" si="7"/>
        <v>46323</v>
      </c>
      <c r="E29" s="65">
        <f t="shared" si="8"/>
        <v>1</v>
      </c>
      <c r="F29" s="158">
        <f t="shared" si="9"/>
        <v>10</v>
      </c>
      <c r="G29" s="64">
        <f t="shared" si="10"/>
        <v>1263.1578947368421</v>
      </c>
      <c r="H29" s="190" t="str">
        <f t="shared" si="11"/>
        <v/>
      </c>
      <c r="I29" s="211"/>
      <c r="J29" s="35"/>
      <c r="K29" s="35"/>
    </row>
    <row r="30" spans="1:11" ht="16.5" x14ac:dyDescent="0.3">
      <c r="A30" s="52">
        <v>16</v>
      </c>
      <c r="B30" s="68" t="s">
        <v>51</v>
      </c>
      <c r="C30" s="67" t="str">
        <f t="shared" si="6"/>
        <v>10/19/26-11/01/26</v>
      </c>
      <c r="D30" s="66">
        <f t="shared" si="7"/>
        <v>46337</v>
      </c>
      <c r="E30" s="65">
        <f t="shared" si="8"/>
        <v>1</v>
      </c>
      <c r="F30" s="158">
        <f t="shared" si="9"/>
        <v>10</v>
      </c>
      <c r="G30" s="64">
        <f t="shared" si="10"/>
        <v>1263.1578947368421</v>
      </c>
      <c r="H30" s="190" t="str">
        <f t="shared" si="11"/>
        <v/>
      </c>
      <c r="I30" s="211"/>
      <c r="J30" s="35"/>
      <c r="K30" s="35"/>
    </row>
    <row r="31" spans="1:11" ht="16.5" x14ac:dyDescent="0.3">
      <c r="A31" s="52">
        <v>17</v>
      </c>
      <c r="B31" s="68" t="s">
        <v>50</v>
      </c>
      <c r="C31" s="67" t="str">
        <f t="shared" si="6"/>
        <v>11/02/26-11/15/26</v>
      </c>
      <c r="D31" s="66">
        <f t="shared" si="7"/>
        <v>46351</v>
      </c>
      <c r="E31" s="65">
        <f t="shared" si="8"/>
        <v>1</v>
      </c>
      <c r="F31" s="158">
        <f t="shared" si="9"/>
        <v>10</v>
      </c>
      <c r="G31" s="64">
        <f t="shared" si="10"/>
        <v>1263.1578947368421</v>
      </c>
      <c r="H31" s="190" t="str">
        <f t="shared" si="11"/>
        <v/>
      </c>
      <c r="I31" s="211"/>
      <c r="J31" s="35"/>
      <c r="K31" s="35"/>
    </row>
    <row r="32" spans="1:11" ht="16.5" x14ac:dyDescent="0.3">
      <c r="A32" s="52">
        <v>18</v>
      </c>
      <c r="B32" s="68" t="s">
        <v>49</v>
      </c>
      <c r="C32" s="67" t="str">
        <f t="shared" si="6"/>
        <v>11/16/26-11/29/26</v>
      </c>
      <c r="D32" s="66">
        <f t="shared" si="7"/>
        <v>46365</v>
      </c>
      <c r="E32" s="65">
        <f t="shared" si="8"/>
        <v>1</v>
      </c>
      <c r="F32" s="158">
        <f t="shared" si="9"/>
        <v>10</v>
      </c>
      <c r="G32" s="64">
        <f t="shared" si="10"/>
        <v>1263.1578947368421</v>
      </c>
      <c r="H32" s="190" t="str">
        <f t="shared" si="11"/>
        <v/>
      </c>
      <c r="I32" s="211"/>
      <c r="J32" s="35"/>
      <c r="K32" s="35"/>
    </row>
    <row r="33" spans="1:11" ht="16.5" x14ac:dyDescent="0.3">
      <c r="A33" s="52">
        <v>19</v>
      </c>
      <c r="B33" s="68" t="s">
        <v>48</v>
      </c>
      <c r="C33" s="67" t="str">
        <f t="shared" si="6"/>
        <v>11/30/26-12/13/26</v>
      </c>
      <c r="D33" s="66">
        <f t="shared" si="7"/>
        <v>46379</v>
      </c>
      <c r="E33" s="65">
        <f t="shared" si="8"/>
        <v>1</v>
      </c>
      <c r="F33" s="158">
        <f t="shared" si="9"/>
        <v>10</v>
      </c>
      <c r="G33" s="64">
        <f t="shared" si="10"/>
        <v>1263.1578947368421</v>
      </c>
      <c r="H33" s="190" t="str">
        <f t="shared" si="11"/>
        <v/>
      </c>
      <c r="I33" s="211"/>
      <c r="J33" s="35"/>
      <c r="K33" s="35"/>
    </row>
    <row r="34" spans="1:11" ht="16.5" x14ac:dyDescent="0.3">
      <c r="A34" s="52">
        <v>20</v>
      </c>
      <c r="B34" s="68" t="s">
        <v>47</v>
      </c>
      <c r="C34" s="67" t="str">
        <f t="shared" si="6"/>
        <v>12/14/26-12/27/26</v>
      </c>
      <c r="D34" s="66">
        <f t="shared" si="7"/>
        <v>46393</v>
      </c>
      <c r="E34" s="65">
        <f t="shared" si="8"/>
        <v>0.5</v>
      </c>
      <c r="F34" s="158">
        <f t="shared" si="9"/>
        <v>5</v>
      </c>
      <c r="G34" s="64">
        <f t="shared" si="10"/>
        <v>631.57894736842104</v>
      </c>
      <c r="H34" s="191" t="str">
        <f t="shared" si="11"/>
        <v/>
      </c>
      <c r="I34" s="212"/>
      <c r="J34" s="35"/>
      <c r="K34" s="35"/>
    </row>
    <row r="35" spans="1:11" ht="16.5" x14ac:dyDescent="0.3">
      <c r="A35" s="52"/>
      <c r="B35" s="58"/>
      <c r="C35" s="102"/>
      <c r="D35" s="102"/>
      <c r="E35" s="101" t="s">
        <v>46</v>
      </c>
      <c r="F35" s="173">
        <f>SUM(F25:F34)</f>
        <v>95</v>
      </c>
      <c r="G35" s="59">
        <f>SUM(G25:G34)</f>
        <v>11999.999999999998</v>
      </c>
      <c r="H35" s="184"/>
      <c r="I35" s="47"/>
      <c r="J35" s="35"/>
      <c r="K35" s="35"/>
    </row>
    <row r="36" spans="1:11" ht="15.75" x14ac:dyDescent="0.25">
      <c r="A36" s="52">
        <v>20</v>
      </c>
      <c r="D36" s="42"/>
      <c r="E36" s="37"/>
      <c r="G36" s="100">
        <f>G20+G35</f>
        <v>23999.999999999996</v>
      </c>
      <c r="H36" s="188"/>
      <c r="I36" s="99"/>
      <c r="J36" s="35"/>
      <c r="K36" s="35"/>
    </row>
    <row r="37" spans="1:11" x14ac:dyDescent="0.2">
      <c r="D37" s="42"/>
      <c r="E37" s="37"/>
      <c r="F37" s="175"/>
      <c r="I37" s="35"/>
      <c r="J37" s="35"/>
      <c r="K37" s="35"/>
    </row>
    <row r="38" spans="1:11" x14ac:dyDescent="0.2">
      <c r="D38" s="35"/>
      <c r="E38" s="42"/>
      <c r="I38" s="35"/>
      <c r="J38" s="35"/>
      <c r="K38" s="35"/>
    </row>
    <row r="39" spans="1:11" x14ac:dyDescent="0.2">
      <c r="C39" s="36"/>
      <c r="D39" s="36"/>
      <c r="E39" s="41"/>
      <c r="F39" s="176"/>
      <c r="I39" s="35"/>
      <c r="J39" s="35"/>
      <c r="K39" s="35"/>
    </row>
    <row r="40" spans="1:11" x14ac:dyDescent="0.2">
      <c r="C40" s="36"/>
      <c r="D40" s="36"/>
      <c r="E40" s="41"/>
      <c r="F40" s="176"/>
      <c r="I40" s="35"/>
      <c r="J40" s="35"/>
      <c r="K40" s="35"/>
    </row>
    <row r="41" spans="1:11" x14ac:dyDescent="0.2">
      <c r="C41" s="36"/>
      <c r="D41" s="36"/>
      <c r="E41" s="41"/>
      <c r="F41" s="176"/>
      <c r="I41" s="35"/>
      <c r="J41" s="35"/>
      <c r="K41" s="35"/>
    </row>
    <row r="42" spans="1:11" x14ac:dyDescent="0.2">
      <c r="C42" s="36"/>
      <c r="D42" s="36"/>
      <c r="E42" s="41"/>
      <c r="F42" s="176"/>
      <c r="I42" s="35"/>
      <c r="J42" s="35"/>
      <c r="K42" s="35"/>
    </row>
    <row r="43" spans="1:11" x14ac:dyDescent="0.2">
      <c r="C43" s="36"/>
      <c r="D43" s="36"/>
      <c r="E43" s="41"/>
      <c r="F43" s="176"/>
      <c r="I43" s="35"/>
      <c r="J43" s="35"/>
      <c r="K43" s="35"/>
    </row>
    <row r="44" spans="1:11" x14ac:dyDescent="0.2">
      <c r="C44" s="36"/>
      <c r="D44" s="36"/>
      <c r="E44" s="41"/>
      <c r="F44" s="176"/>
      <c r="I44" s="35"/>
      <c r="J44" s="35"/>
      <c r="K44" s="35"/>
    </row>
    <row r="45" spans="1:11" x14ac:dyDescent="0.2">
      <c r="C45" s="36"/>
      <c r="D45" s="36"/>
      <c r="E45" s="41"/>
      <c r="F45" s="176"/>
      <c r="I45" s="35"/>
      <c r="J45" s="35"/>
      <c r="K45" s="35"/>
    </row>
    <row r="46" spans="1:11" x14ac:dyDescent="0.2">
      <c r="C46" s="36"/>
      <c r="D46" s="36"/>
      <c r="E46" s="41"/>
      <c r="F46" s="176"/>
      <c r="I46" s="35"/>
      <c r="J46" s="35"/>
      <c r="K46" s="35"/>
    </row>
    <row r="47" spans="1:11" x14ac:dyDescent="0.2">
      <c r="C47" s="36"/>
      <c r="D47" s="36"/>
      <c r="E47" s="41"/>
      <c r="F47" s="176"/>
      <c r="I47" s="35"/>
      <c r="J47" s="35"/>
      <c r="K47" s="35"/>
    </row>
    <row r="48" spans="1:11" x14ac:dyDescent="0.2">
      <c r="C48" s="36"/>
      <c r="D48" s="36"/>
      <c r="E48" s="41"/>
      <c r="F48" s="176"/>
      <c r="I48" s="35"/>
      <c r="J48" s="35"/>
      <c r="K48" s="35"/>
    </row>
    <row r="49" spans="3:11" x14ac:dyDescent="0.2">
      <c r="C49" s="36"/>
      <c r="D49" s="36"/>
      <c r="E49" s="41"/>
      <c r="F49" s="176"/>
      <c r="I49" s="35"/>
      <c r="J49" s="35"/>
      <c r="K49" s="35"/>
    </row>
    <row r="50" spans="3:11" x14ac:dyDescent="0.2">
      <c r="C50" s="36"/>
      <c r="D50" s="36"/>
      <c r="E50" s="41"/>
      <c r="F50" s="176"/>
      <c r="I50" s="35"/>
      <c r="J50" s="35"/>
      <c r="K50" s="35"/>
    </row>
    <row r="51" spans="3:11" x14ac:dyDescent="0.2">
      <c r="C51" s="36"/>
      <c r="D51" s="36"/>
      <c r="E51" s="41"/>
      <c r="F51" s="176"/>
      <c r="I51" s="35"/>
      <c r="J51" s="35"/>
      <c r="K51" s="35"/>
    </row>
    <row r="52" spans="3:11" x14ac:dyDescent="0.2">
      <c r="C52" s="36"/>
      <c r="D52" s="36"/>
      <c r="E52" s="41"/>
      <c r="F52" s="176"/>
      <c r="I52" s="35"/>
      <c r="J52" s="35"/>
      <c r="K52" s="35"/>
    </row>
    <row r="53" spans="3:11" x14ac:dyDescent="0.2">
      <c r="C53" s="36"/>
      <c r="D53" s="36"/>
      <c r="E53" s="41"/>
      <c r="F53" s="176"/>
      <c r="I53" s="35"/>
      <c r="J53" s="35"/>
      <c r="K53" s="35"/>
    </row>
    <row r="54" spans="3:11" x14ac:dyDescent="0.2">
      <c r="C54" s="36"/>
      <c r="D54" s="36"/>
      <c r="E54" s="41"/>
      <c r="F54" s="176"/>
      <c r="I54" s="35"/>
      <c r="J54" s="35"/>
      <c r="K54" s="35"/>
    </row>
    <row r="55" spans="3:11" x14ac:dyDescent="0.2">
      <c r="C55" s="36"/>
      <c r="D55" s="36"/>
      <c r="E55" s="41"/>
      <c r="F55" s="176"/>
      <c r="I55" s="35"/>
      <c r="J55" s="35"/>
      <c r="K55" s="35"/>
    </row>
    <row r="56" spans="3:11" x14ac:dyDescent="0.2">
      <c r="C56" s="36"/>
      <c r="D56" s="36"/>
      <c r="E56" s="41"/>
      <c r="F56" s="176"/>
      <c r="I56" s="35"/>
      <c r="J56" s="35"/>
      <c r="K56" s="35"/>
    </row>
    <row r="57" spans="3:11" x14ac:dyDescent="0.2">
      <c r="C57" s="36"/>
      <c r="D57" s="36"/>
      <c r="E57" s="41"/>
      <c r="F57" s="176"/>
      <c r="I57" s="35"/>
      <c r="J57" s="35"/>
      <c r="K57" s="35"/>
    </row>
    <row r="58" spans="3:11" x14ac:dyDescent="0.2">
      <c r="C58" s="36"/>
      <c r="D58" s="36"/>
      <c r="E58" s="41"/>
      <c r="F58" s="176"/>
      <c r="I58" s="35"/>
      <c r="J58" s="35"/>
      <c r="K58" s="35"/>
    </row>
    <row r="59" spans="3:11" x14ac:dyDescent="0.2">
      <c r="C59" s="36"/>
      <c r="D59" s="36"/>
      <c r="E59" s="41"/>
      <c r="F59" s="176"/>
      <c r="I59" s="35"/>
      <c r="J59" s="35"/>
      <c r="K59" s="35"/>
    </row>
    <row r="60" spans="3:11" x14ac:dyDescent="0.2">
      <c r="C60" s="36"/>
      <c r="D60" s="36"/>
      <c r="E60" s="41"/>
      <c r="F60" s="176"/>
      <c r="I60" s="35"/>
      <c r="J60" s="35"/>
      <c r="K60" s="35"/>
    </row>
    <row r="61" spans="3:11" x14ac:dyDescent="0.2">
      <c r="C61" s="36"/>
      <c r="D61" s="36"/>
      <c r="E61" s="41"/>
      <c r="F61" s="176"/>
      <c r="I61" s="35"/>
      <c r="J61" s="35"/>
      <c r="K61" s="35"/>
    </row>
    <row r="62" spans="3:11" x14ac:dyDescent="0.2">
      <c r="C62" s="36"/>
      <c r="D62" s="36"/>
      <c r="E62" s="41"/>
      <c r="F62" s="176"/>
      <c r="I62" s="35"/>
      <c r="J62" s="35"/>
      <c r="K62" s="35"/>
    </row>
    <row r="63" spans="3:11" x14ac:dyDescent="0.2">
      <c r="C63" s="36"/>
      <c r="D63" s="36"/>
      <c r="E63" s="41"/>
      <c r="F63" s="176"/>
      <c r="I63" s="35"/>
      <c r="J63" s="35"/>
      <c r="K63" s="35"/>
    </row>
    <row r="64" spans="3:11" x14ac:dyDescent="0.2">
      <c r="C64" s="36"/>
      <c r="D64" s="36"/>
      <c r="E64" s="41"/>
      <c r="F64" s="176"/>
      <c r="I64" s="35"/>
      <c r="J64" s="35"/>
      <c r="K64" s="35"/>
    </row>
    <row r="65" spans="3:11" x14ac:dyDescent="0.2">
      <c r="C65" s="36"/>
      <c r="D65" s="36"/>
      <c r="E65" s="41"/>
      <c r="F65" s="176"/>
      <c r="I65" s="35"/>
      <c r="J65" s="35"/>
      <c r="K65" s="35"/>
    </row>
    <row r="66" spans="3:11" x14ac:dyDescent="0.2">
      <c r="C66" s="36"/>
      <c r="D66" s="36"/>
      <c r="E66" s="41"/>
      <c r="F66" s="176"/>
      <c r="I66" s="35"/>
      <c r="J66" s="35"/>
      <c r="K66" s="35"/>
    </row>
    <row r="67" spans="3:11" x14ac:dyDescent="0.2">
      <c r="C67" s="36"/>
      <c r="D67" s="36"/>
      <c r="E67" s="41"/>
      <c r="F67" s="176"/>
      <c r="I67" s="35"/>
      <c r="J67" s="35"/>
      <c r="K67" s="35"/>
    </row>
    <row r="68" spans="3:11" x14ac:dyDescent="0.2">
      <c r="C68" s="36"/>
      <c r="D68" s="36"/>
      <c r="E68" s="41"/>
      <c r="F68" s="176"/>
      <c r="I68" s="35"/>
      <c r="J68" s="35"/>
      <c r="K68" s="35"/>
    </row>
    <row r="69" spans="3:11" x14ac:dyDescent="0.2">
      <c r="C69" s="36"/>
      <c r="D69" s="36"/>
      <c r="E69" s="41"/>
      <c r="F69" s="176"/>
      <c r="I69" s="35"/>
      <c r="J69" s="35"/>
      <c r="K69" s="35"/>
    </row>
    <row r="70" spans="3:11" x14ac:dyDescent="0.2">
      <c r="C70" s="36"/>
      <c r="D70" s="36"/>
      <c r="E70" s="41"/>
      <c r="F70" s="176"/>
      <c r="I70" s="35"/>
      <c r="J70" s="35"/>
      <c r="K70" s="35"/>
    </row>
    <row r="71" spans="3:11" x14ac:dyDescent="0.2">
      <c r="C71" s="36"/>
      <c r="D71" s="36"/>
      <c r="E71" s="41"/>
      <c r="F71" s="176"/>
      <c r="I71" s="35"/>
      <c r="J71" s="35"/>
      <c r="K71" s="35"/>
    </row>
    <row r="72" spans="3:11" x14ac:dyDescent="0.2">
      <c r="C72" s="36"/>
      <c r="D72" s="36"/>
      <c r="E72" s="41"/>
      <c r="F72" s="176"/>
      <c r="I72" s="35"/>
      <c r="J72" s="35"/>
      <c r="K72" s="35"/>
    </row>
    <row r="73" spans="3:11" x14ac:dyDescent="0.2">
      <c r="C73" s="36"/>
      <c r="D73" s="36"/>
      <c r="E73" s="41"/>
      <c r="F73" s="176"/>
      <c r="I73" s="35"/>
      <c r="J73" s="35"/>
      <c r="K73" s="35"/>
    </row>
    <row r="74" spans="3:11" x14ac:dyDescent="0.2">
      <c r="C74" s="36"/>
      <c r="D74" s="36"/>
      <c r="E74" s="41"/>
      <c r="F74" s="176"/>
      <c r="I74" s="35"/>
      <c r="J74" s="35"/>
      <c r="K74" s="35"/>
    </row>
    <row r="75" spans="3:11" x14ac:dyDescent="0.2">
      <c r="C75" s="36"/>
      <c r="D75" s="36"/>
      <c r="E75" s="41"/>
      <c r="F75" s="176"/>
      <c r="I75" s="35"/>
      <c r="J75" s="35"/>
      <c r="K75" s="35"/>
    </row>
    <row r="76" spans="3:11" x14ac:dyDescent="0.2">
      <c r="I76" s="35"/>
      <c r="J76" s="35"/>
      <c r="K76" s="35"/>
    </row>
  </sheetData>
  <sheetProtection sheet="1" selectLockedCells="1"/>
  <mergeCells count="3">
    <mergeCell ref="I10:I19"/>
    <mergeCell ref="I25:I34"/>
    <mergeCell ref="A1:I1"/>
  </mergeCells>
  <dataValidations count="1">
    <dataValidation type="whole" allowBlank="1" showInputMessage="1" showErrorMessage="1" errorTitle="Annual Pay Required" error="An Annual Payment Amount is Required." sqref="D3:D4">
      <formula1>0</formula1>
      <formula2>999999999</formula2>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6887F55F8D8E4FA4E9876DD3BB4C6D" ma:contentTypeVersion="13" ma:contentTypeDescription="Create a new document." ma:contentTypeScope="" ma:versionID="9fe2e9b598da1cbd14e8ae697eb43e99">
  <xsd:schema xmlns:xsd="http://www.w3.org/2001/XMLSchema" xmlns:xs="http://www.w3.org/2001/XMLSchema" xmlns:p="http://schemas.microsoft.com/office/2006/metadata/properties" xmlns:ns3="fed221d8-06b2-4c41-96b2-f804bb452aa5" xmlns:ns4="8aadc741-c7d3-4777-ae72-59485f472397" targetNamespace="http://schemas.microsoft.com/office/2006/metadata/properties" ma:root="true" ma:fieldsID="c79ea627769c70cfa90449b46e764bef" ns3:_="" ns4:_="">
    <xsd:import namespace="fed221d8-06b2-4c41-96b2-f804bb452aa5"/>
    <xsd:import namespace="8aadc741-c7d3-4777-ae72-59485f47239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d221d8-06b2-4c41-96b2-f804bb452aa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aadc741-c7d3-4777-ae72-59485f47239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32157E-DE59-4C44-B62B-2A79ED07EC6F}">
  <ds:schemaRefs>
    <ds:schemaRef ds:uri="http://schemas.microsoft.com/sharepoint/v3/contenttype/forms"/>
  </ds:schemaRefs>
</ds:datastoreItem>
</file>

<file path=customXml/itemProps2.xml><?xml version="1.0" encoding="utf-8"?>
<ds:datastoreItem xmlns:ds="http://schemas.openxmlformats.org/officeDocument/2006/customXml" ds:itemID="{A9718368-146F-439A-A128-6CF23831B3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d221d8-06b2-4c41-96b2-f804bb452aa5"/>
    <ds:schemaRef ds:uri="8aadc741-c7d3-4777-ae72-59485f4723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693FCF-F7DC-4771-A063-52FA601A1FCE}">
  <ds:schemaRefs>
    <ds:schemaRef ds:uri="8aadc741-c7d3-4777-ae72-59485f472397"/>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fed221d8-06b2-4c41-96b2-f804bb452aa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Academic Data</vt:lpstr>
      <vt:lpstr>Offer Dates</vt:lpstr>
      <vt:lpstr>Key Dates</vt:lpstr>
      <vt:lpstr>Pay Periods</vt:lpstr>
      <vt:lpstr>Academic Starting Fall by 19</vt:lpstr>
      <vt:lpstr>Academic Starting Spring by 19</vt:lpstr>
      <vt:lpstr>ayfalldata</vt:lpstr>
      <vt:lpstr>ayfallstpp</vt:lpstr>
      <vt:lpstr>'Academic Data'!AYpp</vt:lpstr>
      <vt:lpstr>ayspringdata</vt:lpstr>
      <vt:lpstr>ayyearspstartpp</vt:lpstr>
      <vt:lpstr>fallbwpay</vt:lpstr>
      <vt:lpstr>spbwpay</vt:lpstr>
    </vt:vector>
  </TitlesOfParts>
  <Company>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Baer, Linda M</dc:creator>
  <cp:lastModifiedBy>Cline, Cathleen R.</cp:lastModifiedBy>
  <dcterms:created xsi:type="dcterms:W3CDTF">2020-01-28T14:11:12Z</dcterms:created>
  <dcterms:modified xsi:type="dcterms:W3CDTF">2020-03-27T20:25:43Z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0x010100826887F55F8D8E4FA4E9876DD3BB4C6D</vt:lpwstr>
  </property>
</Properties>
</file>