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urdue0-my.sharepoint.com/personal/mmariga_purdue_edu/Documents/CSDSDATA/Desktop/Yearly NIH Website Updates - 2024 Salary Cap CS - NIH Website Updates/"/>
    </mc:Choice>
  </mc:AlternateContent>
  <xr:revisionPtr revIDLastSave="0" documentId="8_{3111B57F-EDDA-47EF-AA27-88D8A30EA736}" xr6:coauthVersionLast="47" xr6:coauthVersionMax="47" xr10:uidLastSave="{00000000-0000-0000-0000-000000000000}"/>
  <bookViews>
    <workbookView xWindow="22932" yWindow="-108" windowWidth="23256" windowHeight="12456" tabRatio="502" xr2:uid="{00000000-000D-0000-FFFF-FFFF00000000}"/>
  </bookViews>
  <sheets>
    <sheet name="FY Faculty" sheetId="5" r:id="rId1"/>
    <sheet name="AY Faculty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6" l="1"/>
  <c r="D24" i="6" s="1"/>
  <c r="E23" i="6"/>
  <c r="D23" i="6"/>
  <c r="E22" i="5"/>
  <c r="E21" i="5"/>
  <c r="D22" i="5"/>
  <c r="D21" i="5"/>
  <c r="D6" i="5"/>
  <c r="E22" i="6"/>
  <c r="D22" i="6" s="1"/>
  <c r="E20" i="5"/>
  <c r="D20" i="5" s="1"/>
  <c r="E21" i="6"/>
  <c r="D21" i="6" s="1"/>
  <c r="E19" i="5"/>
  <c r="D19" i="5" s="1"/>
  <c r="E19" i="6" l="1"/>
  <c r="D19" i="6" s="1"/>
  <c r="E20" i="6"/>
  <c r="D20" i="6" s="1"/>
  <c r="E18" i="5"/>
  <c r="D18" i="5" s="1"/>
  <c r="E16" i="5"/>
  <c r="D16" i="5" s="1"/>
  <c r="E18" i="6" l="1"/>
  <c r="D18" i="6" s="1"/>
  <c r="E17" i="5"/>
  <c r="D17" i="5" s="1"/>
  <c r="E16" i="6" l="1"/>
  <c r="D16" i="6" s="1"/>
  <c r="E14" i="5"/>
  <c r="D14" i="5" s="1"/>
  <c r="E17" i="6" l="1"/>
  <c r="D17" i="6" s="1"/>
  <c r="E15" i="6"/>
  <c r="D15" i="6" s="1"/>
  <c r="E15" i="5"/>
  <c r="D15" i="5" s="1"/>
  <c r="E13" i="5"/>
  <c r="D13" i="5" s="1"/>
  <c r="E14" i="6" l="1"/>
  <c r="D14" i="6" s="1"/>
  <c r="E12" i="5"/>
  <c r="D12" i="5" s="1"/>
  <c r="E11" i="5" l="1"/>
  <c r="D11" i="5" s="1"/>
  <c r="E13" i="6"/>
  <c r="D13" i="6" s="1"/>
  <c r="J6" i="5" l="1"/>
  <c r="E31" i="5" s="1"/>
  <c r="J31" i="5" s="1"/>
  <c r="K31" i="5" s="1"/>
  <c r="G6" i="5"/>
  <c r="E30" i="5" s="1"/>
  <c r="J8" i="6" l="1"/>
  <c r="E33" i="6" s="1"/>
  <c r="J33" i="6" s="1"/>
  <c r="K33" i="6" s="1"/>
  <c r="G8" i="6"/>
  <c r="E32" i="6" s="1"/>
  <c r="J32" i="6" l="1"/>
  <c r="K32" i="6" s="1"/>
  <c r="J30" i="5"/>
  <c r="K30" i="5" s="1"/>
  <c r="F45" i="5" l="1"/>
  <c r="F44" i="5"/>
  <c r="F43" i="5"/>
  <c r="F42" i="5"/>
  <c r="F41" i="5"/>
  <c r="F40" i="5"/>
  <c r="F39" i="5"/>
  <c r="F38" i="5"/>
  <c r="F37" i="5"/>
  <c r="F36" i="5"/>
  <c r="F35" i="5"/>
  <c r="F34" i="5"/>
  <c r="E10" i="5"/>
  <c r="D10" i="5"/>
  <c r="E9" i="5"/>
  <c r="D9" i="5"/>
  <c r="D12" i="6"/>
  <c r="D11" i="6"/>
  <c r="E12" i="6"/>
  <c r="E11" i="6"/>
  <c r="D8" i="6"/>
  <c r="E31" i="6" s="1"/>
  <c r="F48" i="6"/>
  <c r="J31" i="6" l="1"/>
  <c r="K31" i="6" s="1"/>
  <c r="F48" i="5"/>
  <c r="E29" i="5"/>
  <c r="J29" i="5" s="1"/>
  <c r="F37" i="6"/>
  <c r="F38" i="6"/>
  <c r="F39" i="6"/>
  <c r="F40" i="6"/>
  <c r="F41" i="6"/>
  <c r="F42" i="6"/>
  <c r="F43" i="6"/>
  <c r="F44" i="6"/>
  <c r="F45" i="6"/>
  <c r="F46" i="6"/>
  <c r="F47" i="6"/>
  <c r="C48" i="6" l="1"/>
  <c r="C37" i="6"/>
  <c r="E37" i="6" s="1"/>
  <c r="H37" i="6" s="1"/>
  <c r="C45" i="6"/>
  <c r="C42" i="6"/>
  <c r="C39" i="6"/>
  <c r="C47" i="6"/>
  <c r="C44" i="6"/>
  <c r="C40" i="6"/>
  <c r="C41" i="6"/>
  <c r="C38" i="6"/>
  <c r="E38" i="6" s="1"/>
  <c r="C46" i="6"/>
  <c r="C43" i="6"/>
  <c r="F52" i="6"/>
  <c r="K29" i="5"/>
  <c r="C45" i="5"/>
  <c r="C38" i="5"/>
  <c r="C42" i="5"/>
  <c r="C35" i="5"/>
  <c r="E35" i="5" s="1"/>
  <c r="H35" i="5" s="1"/>
  <c r="I35" i="5" s="1"/>
  <c r="C39" i="5"/>
  <c r="C43" i="5"/>
  <c r="C34" i="5"/>
  <c r="C36" i="5"/>
  <c r="C40" i="5"/>
  <c r="C44" i="5"/>
  <c r="C37" i="5"/>
  <c r="C41" i="5"/>
  <c r="G38" i="6" l="1"/>
  <c r="G37" i="6"/>
  <c r="I37" i="6"/>
  <c r="E41" i="5"/>
  <c r="H41" i="5" s="1"/>
  <c r="I41" i="5" s="1"/>
  <c r="G41" i="5"/>
  <c r="E44" i="5"/>
  <c r="H44" i="5" s="1"/>
  <c r="I44" i="5" s="1"/>
  <c r="G44" i="5"/>
  <c r="E36" i="5"/>
  <c r="H36" i="5" s="1"/>
  <c r="I36" i="5" s="1"/>
  <c r="G36" i="5"/>
  <c r="E43" i="5"/>
  <c r="H43" i="5" s="1"/>
  <c r="I43" i="5" s="1"/>
  <c r="G43" i="5"/>
  <c r="E38" i="5"/>
  <c r="H38" i="5" s="1"/>
  <c r="I38" i="5" s="1"/>
  <c r="G38" i="5"/>
  <c r="G35" i="5"/>
  <c r="E37" i="5"/>
  <c r="H37" i="5" s="1"/>
  <c r="I37" i="5" s="1"/>
  <c r="G37" i="5"/>
  <c r="E40" i="5"/>
  <c r="H40" i="5" s="1"/>
  <c r="I40" i="5" s="1"/>
  <c r="G40" i="5"/>
  <c r="E34" i="5"/>
  <c r="G34" i="5"/>
  <c r="E39" i="5"/>
  <c r="H39" i="5" s="1"/>
  <c r="I39" i="5" s="1"/>
  <c r="G39" i="5"/>
  <c r="E42" i="5"/>
  <c r="H42" i="5" s="1"/>
  <c r="I42" i="5" s="1"/>
  <c r="G42" i="5"/>
  <c r="E45" i="5"/>
  <c r="H45" i="5" s="1"/>
  <c r="I45" i="5" s="1"/>
  <c r="G45" i="5"/>
  <c r="H38" i="6"/>
  <c r="E39" i="6"/>
  <c r="H39" i="6" s="1"/>
  <c r="I39" i="6" s="1"/>
  <c r="G39" i="6"/>
  <c r="H34" i="5" l="1"/>
  <c r="E48" i="5"/>
  <c r="I38" i="6"/>
  <c r="E40" i="6"/>
  <c r="G40" i="6"/>
  <c r="I34" i="5" l="1"/>
  <c r="H48" i="5"/>
  <c r="H50" i="5" s="1"/>
  <c r="H51" i="5" s="1"/>
  <c r="H52" i="5" s="1"/>
  <c r="H40" i="6"/>
  <c r="E45" i="6"/>
  <c r="H45" i="6" s="1"/>
  <c r="I45" i="6" s="1"/>
  <c r="G45" i="6"/>
  <c r="E41" i="6"/>
  <c r="H41" i="6" s="1"/>
  <c r="I41" i="6" s="1"/>
  <c r="G41" i="6"/>
  <c r="I40" i="6" l="1"/>
  <c r="E46" i="6"/>
  <c r="H46" i="6" s="1"/>
  <c r="I46" i="6" s="1"/>
  <c r="G46" i="6"/>
  <c r="E42" i="6"/>
  <c r="H42" i="6" s="1"/>
  <c r="I42" i="6" s="1"/>
  <c r="G42" i="6"/>
  <c r="E47" i="6" l="1"/>
  <c r="H47" i="6" s="1"/>
  <c r="I47" i="6" s="1"/>
  <c r="G47" i="6"/>
  <c r="E43" i="6"/>
  <c r="H43" i="6" s="1"/>
  <c r="I43" i="6" s="1"/>
  <c r="G43" i="6"/>
  <c r="E48" i="6" l="1"/>
  <c r="G48" i="6"/>
  <c r="E44" i="6"/>
  <c r="G44" i="6"/>
  <c r="H48" i="6" l="1"/>
  <c r="I48" i="6" s="1"/>
  <c r="E52" i="6"/>
  <c r="H44" i="6"/>
  <c r="H52" i="6" l="1"/>
  <c r="H54" i="6" s="1"/>
  <c r="H55" i="6" s="1"/>
  <c r="H56" i="6" s="1"/>
  <c r="I44" i="6"/>
</calcChain>
</file>

<file path=xl/sharedStrings.xml><?xml version="1.0" encoding="utf-8"?>
<sst xmlns="http://schemas.openxmlformats.org/spreadsheetml/2006/main" count="141" uniqueCount="61">
  <si>
    <t>Faculty</t>
  </si>
  <si>
    <t>AY</t>
  </si>
  <si>
    <t>CUL</t>
  </si>
  <si>
    <t>Pay Area</t>
  </si>
  <si>
    <t>Period Rate</t>
  </si>
  <si>
    <t>Full Time Period Rate</t>
  </si>
  <si>
    <t>PERNR</t>
  </si>
  <si>
    <t>Last Name</t>
  </si>
  <si>
    <t>First Name</t>
  </si>
  <si>
    <t>Middle</t>
  </si>
  <si>
    <t>EE Group</t>
  </si>
  <si>
    <t>January</t>
  </si>
  <si>
    <t>February</t>
  </si>
  <si>
    <t>March</t>
  </si>
  <si>
    <t>April</t>
  </si>
  <si>
    <t>Cost Per Month</t>
  </si>
  <si>
    <r>
      <t xml:space="preserve">Difference </t>
    </r>
    <r>
      <rPr>
        <sz val="9"/>
        <color theme="1"/>
        <rFont val="Calibri"/>
        <family val="2"/>
        <scheme val="minor"/>
      </rPr>
      <t>(amt. to charge to CS IO)</t>
    </r>
  </si>
  <si>
    <t>Percent to charge to NIH IO</t>
  </si>
  <si>
    <t>Percent to charge to NIH CS IO</t>
  </si>
  <si>
    <t>Over NIH Salary Cap T/F</t>
  </si>
  <si>
    <r>
      <rPr>
        <sz val="10"/>
        <color theme="1"/>
        <rFont val="Calibri"/>
        <family val="2"/>
        <scheme val="minor"/>
      </rPr>
      <t>NIH Salary Cap</t>
    </r>
    <r>
      <rPr>
        <sz val="9"/>
        <color theme="1"/>
        <rFont val="Calibri"/>
        <family val="2"/>
        <scheme val="minor"/>
      </rPr>
      <t xml:space="preserve">
</t>
    </r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</si>
  <si>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</si>
  <si>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</si>
  <si>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</si>
  <si>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</si>
  <si>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</si>
  <si>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</si>
  <si>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</si>
  <si>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</si>
  <si>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Effort</t>
  </si>
  <si>
    <t>FY</t>
  </si>
  <si>
    <t xml:space="preserve">Salary Cap Calculator </t>
  </si>
  <si>
    <t>Institutional Base Salary</t>
  </si>
  <si>
    <t>Regular Salary</t>
  </si>
  <si>
    <t>Administrative Supplement</t>
  </si>
  <si>
    <t>Other</t>
  </si>
  <si>
    <t>Total</t>
  </si>
  <si>
    <t>Salary Cap Level</t>
  </si>
  <si>
    <t>Monthly Cap</t>
  </si>
  <si>
    <t>Executive Level I</t>
  </si>
  <si>
    <t>Executive Level II</t>
  </si>
  <si>
    <t>Annual FY Salary Cap</t>
  </si>
  <si>
    <t>Annual AY Salary Cap</t>
  </si>
  <si>
    <t>Annual Salary</t>
  </si>
  <si>
    <t>9mo/    12mo</t>
  </si>
  <si>
    <t>Applicable Salary Cap Rate</t>
  </si>
  <si>
    <t>*Enter rate from chart above</t>
  </si>
  <si>
    <t>Year</t>
  </si>
  <si>
    <t xml:space="preserve">Actuals as of </t>
  </si>
  <si>
    <t>Executive Level II (1/1/2014)</t>
  </si>
  <si>
    <t>Executive Level II (1/1/2015)</t>
  </si>
  <si>
    <t>Executive Level II (1/1/2016)</t>
  </si>
  <si>
    <t>Executive Level II (1/1/2017)</t>
  </si>
  <si>
    <t>Executive Level II (1/1/2018)</t>
  </si>
  <si>
    <t>Executive Level II (1/1/2019)</t>
  </si>
  <si>
    <t>Executive Level II (1/1/2020)</t>
  </si>
  <si>
    <t>Executive Level II (1/1/2021)</t>
  </si>
  <si>
    <t>Executive Level II (1/1/2022)</t>
  </si>
  <si>
    <t>Executive Level II (1/1/2023)</t>
  </si>
  <si>
    <t>Executive Level II (1/1/2024)</t>
  </si>
  <si>
    <t>Executive Level II (1/1/2025)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</si>
</sst>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wrapText="1"/>
    </xf>
    <xf numFmtId="43" fontId="0" fillId="0" borderId="0" xfId="0" applyNumberFormat="1"/>
    <xf numFmtId="0" fontId="3" fillId="0" borderId="0" xfId="0" applyFont="1"/>
    <xf numFmtId="43" fontId="0" fillId="0" borderId="0" xfId="1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0" fillId="0" borderId="0" xfId="0" applyAlignment="1">
      <alignment horizontal="right"/>
    </xf>
    <xf numFmtId="9" fontId="0" fillId="0" borderId="0" xfId="2" applyFont="1"/>
    <xf numFmtId="0" fontId="0" fillId="0" borderId="1" xfId="0" applyBorder="1"/>
    <xf numFmtId="0" fontId="5" fillId="0" borderId="1" xfId="0" applyFont="1" applyBorder="1" applyAlignment="1">
      <alignment horizontal="center" wrapText="1"/>
    </xf>
    <xf numFmtId="43" fontId="4" fillId="0" borderId="1" xfId="0" applyNumberFormat="1" applyFont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9" fontId="5" fillId="0" borderId="1" xfId="2" applyFont="1" applyBorder="1" applyAlignment="1">
      <alignment horizontal="center" vertical="center" wrapText="1"/>
    </xf>
    <xf numFmtId="43" fontId="0" fillId="0" borderId="1" xfId="1" applyFont="1" applyBorder="1"/>
    <xf numFmtId="43" fontId="0" fillId="0" borderId="1" xfId="0" applyNumberFormat="1" applyBorder="1"/>
    <xf numFmtId="10" fontId="0" fillId="2" borderId="1" xfId="2" applyNumberFormat="1" applyFont="1" applyFill="1" applyBorder="1" applyAlignment="1">
      <alignment horizontal="center"/>
    </xf>
    <xf numFmtId="43" fontId="0" fillId="0" borderId="1" xfId="2" applyNumberFormat="1" applyFont="1" applyBorder="1"/>
    <xf numFmtId="43" fontId="5" fillId="2" borderId="1" xfId="0" applyNumberFormat="1" applyFont="1" applyFill="1" applyBorder="1" applyAlignment="1">
      <alignment horizontal="center" wrapText="1"/>
    </xf>
    <xf numFmtId="4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/>
    <xf numFmtId="10" fontId="0" fillId="3" borderId="1" xfId="0" applyNumberFormat="1" applyFill="1" applyBorder="1"/>
    <xf numFmtId="44" fontId="0" fillId="0" borderId="1" xfId="3" applyFont="1" applyBorder="1"/>
    <xf numFmtId="44" fontId="0" fillId="3" borderId="1" xfId="3" applyFont="1" applyFill="1" applyBorder="1"/>
    <xf numFmtId="44" fontId="0" fillId="0" borderId="0" xfId="3" applyFont="1" applyBorder="1"/>
    <xf numFmtId="0" fontId="2" fillId="4" borderId="1" xfId="0" applyFont="1" applyFill="1" applyBorder="1" applyAlignment="1">
      <alignment horizontal="center" wrapText="1"/>
    </xf>
    <xf numFmtId="44" fontId="2" fillId="4" borderId="1" xfId="3" applyFont="1" applyFill="1" applyBorder="1" applyAlignment="1">
      <alignment horizontal="center" wrapText="1"/>
    </xf>
    <xf numFmtId="44" fontId="0" fillId="0" borderId="1" xfId="3" applyFont="1" applyBorder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/>
    <xf numFmtId="0" fontId="0" fillId="3" borderId="1" xfId="0" applyFill="1" applyBorder="1"/>
    <xf numFmtId="0" fontId="6" fillId="3" borderId="1" xfId="0" applyFont="1" applyFill="1" applyBorder="1"/>
    <xf numFmtId="44" fontId="6" fillId="0" borderId="1" xfId="0" applyNumberFormat="1" applyFont="1" applyBorder="1"/>
    <xf numFmtId="0" fontId="6" fillId="0" borderId="1" xfId="0" applyFont="1" applyBorder="1"/>
    <xf numFmtId="4" fontId="6" fillId="3" borderId="1" xfId="0" applyNumberFormat="1" applyFon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43" fontId="6" fillId="0" borderId="1" xfId="1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44" fontId="0" fillId="0" borderId="1" xfId="3" applyFont="1" applyFill="1" applyBorder="1"/>
    <xf numFmtId="0" fontId="5" fillId="0" borderId="1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3" borderId="1" xfId="0" applyFill="1" applyBorder="1" applyAlignment="1">
      <alignment horizontal="center"/>
    </xf>
    <xf numFmtId="9" fontId="0" fillId="0" borderId="9" xfId="2" applyFont="1" applyBorder="1" applyAlignment="1">
      <alignment horizontal="center"/>
    </xf>
    <xf numFmtId="44" fontId="0" fillId="0" borderId="2" xfId="3" applyFont="1" applyBorder="1"/>
    <xf numFmtId="44" fontId="0" fillId="0" borderId="3" xfId="3" applyFont="1" applyBorder="1" applyAlignment="1">
      <alignment horizontal="center"/>
    </xf>
    <xf numFmtId="44" fontId="0" fillId="0" borderId="4" xfId="3" applyFont="1" applyBorder="1" applyAlignment="1">
      <alignment horizontal="center"/>
    </xf>
    <xf numFmtId="44" fontId="0" fillId="0" borderId="0" xfId="3" applyFont="1"/>
    <xf numFmtId="44" fontId="0" fillId="0" borderId="5" xfId="3" applyFont="1" applyBorder="1" applyAlignment="1">
      <alignment horizontal="center"/>
    </xf>
    <xf numFmtId="44" fontId="0" fillId="0" borderId="6" xfId="3" applyFont="1" applyBorder="1" applyAlignment="1">
      <alignment horizontal="center"/>
    </xf>
    <xf numFmtId="44" fontId="0" fillId="0" borderId="7" xfId="3" applyFont="1" applyBorder="1" applyAlignment="1">
      <alignment horizontal="center"/>
    </xf>
    <xf numFmtId="44" fontId="0" fillId="0" borderId="8" xfId="3" applyFont="1" applyBorder="1" applyAlignment="1">
      <alignment horizontal="center"/>
    </xf>
    <xf numFmtId="44" fontId="0" fillId="0" borderId="0" xfId="3" applyFont="1" applyBorder="1" applyAlignment="1">
      <alignment horizontal="center"/>
    </xf>
    <xf numFmtId="44" fontId="0" fillId="0" borderId="9" xfId="3" applyFont="1" applyBorder="1" applyAlignment="1">
      <alignment horizontal="center"/>
    </xf>
    <xf numFmtId="44" fontId="0" fillId="0" borderId="13" xfId="3" applyFont="1" applyBorder="1" applyAlignment="1">
      <alignment horizontal="center"/>
    </xf>
    <xf numFmtId="44" fontId="0" fillId="0" borderId="15" xfId="3" applyFont="1" applyBorder="1" applyAlignment="1">
      <alignment horizontal="center"/>
    </xf>
    <xf numFmtId="44" fontId="0" fillId="0" borderId="14" xfId="3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B94"/>
  <sheetViews>
    <sheetView tabSelected="1" topLeftCell="A5" workbookViewId="0">
      <selection activeCell="D22" sqref="D22"/>
    </sheetView>
  </sheetViews>
  <sheetFormatPr defaultRowHeight="14.5" x14ac:dyDescent="0.35"/>
  <cols>
    <col min="1" max="1" width="11.453125" customWidth="1"/>
    <col min="2" max="2" width="23.26953125" bestFit="1" customWidth="1"/>
    <col min="3" max="3" width="16" customWidth="1"/>
    <col min="4" max="4" width="13.7265625" bestFit="1" customWidth="1"/>
    <col min="5" max="5" width="16.54296875" customWidth="1"/>
    <col min="6" max="6" width="15.453125" style="1" customWidth="1"/>
    <col min="7" max="7" width="19.7265625" style="1" customWidth="1"/>
    <col min="8" max="8" width="13.54296875" style="1" bestFit="1" customWidth="1"/>
    <col min="9" max="9" width="23.7265625" style="1" customWidth="1"/>
    <col min="10" max="10" width="13.81640625" style="1" customWidth="1"/>
  </cols>
  <sheetData>
    <row r="1" spans="1:11" ht="15" customHeight="1" x14ac:dyDescent="0.35">
      <c r="A1" s="64" t="s">
        <v>31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15" customHeight="1" x14ac:dyDescent="0.3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x14ac:dyDescent="0.35">
      <c r="A3" s="65" t="s">
        <v>32</v>
      </c>
      <c r="B3" s="65"/>
    </row>
    <row r="4" spans="1:11" x14ac:dyDescent="0.35">
      <c r="C4" t="s">
        <v>33</v>
      </c>
      <c r="D4" s="27"/>
      <c r="F4" t="s">
        <v>33</v>
      </c>
      <c r="G4" s="27"/>
      <c r="I4" t="s">
        <v>33</v>
      </c>
      <c r="J4" s="27"/>
    </row>
    <row r="5" spans="1:11" ht="29" x14ac:dyDescent="0.35">
      <c r="C5" s="32" t="s">
        <v>34</v>
      </c>
      <c r="D5" s="27"/>
      <c r="F5" s="32" t="s">
        <v>34</v>
      </c>
      <c r="G5" s="27"/>
      <c r="I5" s="32" t="s">
        <v>34</v>
      </c>
      <c r="J5" s="27"/>
    </row>
    <row r="6" spans="1:11" x14ac:dyDescent="0.35">
      <c r="C6" t="s">
        <v>36</v>
      </c>
      <c r="D6" s="26">
        <f>SUM(D4:D5)</f>
        <v>0</v>
      </c>
      <c r="F6" t="s">
        <v>36</v>
      </c>
      <c r="G6" s="26">
        <f>SUM(G4:G5)</f>
        <v>0</v>
      </c>
      <c r="I6" t="s">
        <v>36</v>
      </c>
      <c r="J6" s="26">
        <f>SUM(J4:J5)</f>
        <v>0</v>
      </c>
    </row>
    <row r="7" spans="1:11" x14ac:dyDescent="0.35">
      <c r="D7" s="28"/>
    </row>
    <row r="8" spans="1:11" ht="29" x14ac:dyDescent="0.35">
      <c r="A8" s="66" t="s">
        <v>37</v>
      </c>
      <c r="B8" s="66"/>
      <c r="C8" s="29" t="s">
        <v>41</v>
      </c>
      <c r="D8" s="29" t="s">
        <v>42</v>
      </c>
      <c r="E8" s="30" t="s">
        <v>38</v>
      </c>
      <c r="F8"/>
    </row>
    <row r="9" spans="1:11" x14ac:dyDescent="0.35">
      <c r="A9" s="69" t="s">
        <v>39</v>
      </c>
      <c r="B9" s="69"/>
      <c r="C9" s="26">
        <v>199700</v>
      </c>
      <c r="D9" s="26">
        <f>(C9/12)*9</f>
        <v>149775</v>
      </c>
      <c r="E9" s="42">
        <f>C9/12</f>
        <v>16641.666666666668</v>
      </c>
      <c r="F9"/>
    </row>
    <row r="10" spans="1:11" x14ac:dyDescent="0.35">
      <c r="A10" s="69" t="s">
        <v>40</v>
      </c>
      <c r="B10" s="69"/>
      <c r="C10" s="26">
        <v>179700</v>
      </c>
      <c r="D10" s="26">
        <f>(C10/12)*9</f>
        <v>134775</v>
      </c>
      <c r="E10" s="42">
        <f>C10/12</f>
        <v>14975</v>
      </c>
      <c r="F10"/>
    </row>
    <row r="11" spans="1:11" x14ac:dyDescent="0.35">
      <c r="A11" s="69" t="s">
        <v>49</v>
      </c>
      <c r="B11" s="69"/>
      <c r="C11" s="31">
        <v>181500</v>
      </c>
      <c r="D11" s="31">
        <f t="shared" ref="D11:D17" si="0">E11*9</f>
        <v>136125</v>
      </c>
      <c r="E11" s="31">
        <f>C11/12</f>
        <v>15125</v>
      </c>
      <c r="F11"/>
    </row>
    <row r="12" spans="1:11" x14ac:dyDescent="0.35">
      <c r="A12" s="67" t="s">
        <v>50</v>
      </c>
      <c r="B12" s="68"/>
      <c r="C12" s="31">
        <v>183300</v>
      </c>
      <c r="D12" s="31">
        <f t="shared" si="0"/>
        <v>137475</v>
      </c>
      <c r="E12" s="31">
        <f>C12/12</f>
        <v>15275</v>
      </c>
      <c r="F12"/>
    </row>
    <row r="13" spans="1:11" x14ac:dyDescent="0.35">
      <c r="A13" s="67" t="s">
        <v>51</v>
      </c>
      <c r="B13" s="68"/>
      <c r="C13" s="31">
        <v>185100</v>
      </c>
      <c r="D13" s="31">
        <f t="shared" si="0"/>
        <v>138825</v>
      </c>
      <c r="E13" s="31">
        <f t="shared" ref="E13:E16" si="1">C13/12</f>
        <v>15425</v>
      </c>
      <c r="F13"/>
    </row>
    <row r="14" spans="1:11" x14ac:dyDescent="0.35">
      <c r="A14" s="67" t="s">
        <v>52</v>
      </c>
      <c r="B14" s="68"/>
      <c r="C14" s="31">
        <v>187000</v>
      </c>
      <c r="D14" s="31">
        <f t="shared" si="0"/>
        <v>140250</v>
      </c>
      <c r="E14" s="31">
        <f t="shared" ref="E14" si="2">C14/12</f>
        <v>15583.333333333334</v>
      </c>
      <c r="F14"/>
    </row>
    <row r="15" spans="1:11" x14ac:dyDescent="0.35">
      <c r="A15" s="67" t="s">
        <v>53</v>
      </c>
      <c r="B15" s="68"/>
      <c r="C15" s="31">
        <v>189600</v>
      </c>
      <c r="D15" s="31">
        <f t="shared" si="0"/>
        <v>142200</v>
      </c>
      <c r="E15" s="31">
        <f t="shared" si="1"/>
        <v>15800</v>
      </c>
      <c r="F15"/>
    </row>
    <row r="16" spans="1:11" x14ac:dyDescent="0.35">
      <c r="A16" s="67" t="s">
        <v>54</v>
      </c>
      <c r="B16" s="68"/>
      <c r="C16" s="31">
        <v>192300</v>
      </c>
      <c r="D16" s="31">
        <f t="shared" ref="D16" si="3">E16*9</f>
        <v>144225</v>
      </c>
      <c r="E16" s="31">
        <f t="shared" si="1"/>
        <v>16025</v>
      </c>
      <c r="F16"/>
    </row>
    <row r="17" spans="1:16382" x14ac:dyDescent="0.35">
      <c r="A17" s="67" t="s">
        <v>55</v>
      </c>
      <c r="B17" s="68"/>
      <c r="C17" s="31">
        <v>197300</v>
      </c>
      <c r="D17" s="31">
        <f t="shared" si="0"/>
        <v>147975</v>
      </c>
      <c r="E17" s="31">
        <f t="shared" ref="E17" si="4">C17/12</f>
        <v>16441.666666666668</v>
      </c>
      <c r="F17"/>
    </row>
    <row r="18" spans="1:16382" x14ac:dyDescent="0.35">
      <c r="A18" s="67" t="s">
        <v>56</v>
      </c>
      <c r="B18" s="68"/>
      <c r="C18" s="31">
        <v>199300</v>
      </c>
      <c r="D18" s="31">
        <f t="shared" ref="D18" si="5">E18*9</f>
        <v>149475</v>
      </c>
      <c r="E18" s="31">
        <f t="shared" ref="E18" si="6">C18/12</f>
        <v>16608.333333333332</v>
      </c>
      <c r="F18"/>
    </row>
    <row r="19" spans="1:16382" x14ac:dyDescent="0.35">
      <c r="A19" s="67" t="s">
        <v>57</v>
      </c>
      <c r="B19" s="68"/>
      <c r="C19" s="31">
        <v>203700</v>
      </c>
      <c r="D19" s="31">
        <f t="shared" ref="D19" si="7">E19*9</f>
        <v>152775</v>
      </c>
      <c r="E19" s="31">
        <f t="shared" ref="E19" si="8">C19/12</f>
        <v>16975</v>
      </c>
      <c r="F19"/>
    </row>
    <row r="20" spans="1:16382" x14ac:dyDescent="0.35">
      <c r="A20" s="67" t="s">
        <v>58</v>
      </c>
      <c r="B20" s="68"/>
      <c r="C20" s="31">
        <v>212100</v>
      </c>
      <c r="D20" s="31">
        <f t="shared" ref="D20:D21" si="9">E20*9</f>
        <v>159075</v>
      </c>
      <c r="E20" s="31">
        <f t="shared" ref="E20" si="10">C20/12</f>
        <v>17675</v>
      </c>
      <c r="F20"/>
    </row>
    <row r="21" spans="1:16382" x14ac:dyDescent="0.35">
      <c r="A21" s="67" t="s">
        <v>59</v>
      </c>
      <c r="B21" s="68"/>
      <c r="C21" s="61">
        <v>221900</v>
      </c>
      <c r="D21" s="62">
        <f t="shared" si="9"/>
        <v>166425</v>
      </c>
      <c r="E21" s="63">
        <f>C21/12</f>
        <v>18491.666666666668</v>
      </c>
      <c r="F21"/>
    </row>
    <row r="22" spans="1:16382" x14ac:dyDescent="0.35">
      <c r="A22" s="67" t="s">
        <v>60</v>
      </c>
      <c r="B22" s="68"/>
      <c r="C22" s="61">
        <v>225700</v>
      </c>
      <c r="D22" s="62">
        <f>E22*9</f>
        <v>169275</v>
      </c>
      <c r="E22" s="63">
        <f>C22/12</f>
        <v>18808.333333333332</v>
      </c>
      <c r="F22"/>
    </row>
    <row r="23" spans="1:16382" x14ac:dyDescent="0.35">
      <c r="A23" s="1"/>
      <c r="B23" s="1"/>
      <c r="C23" s="59"/>
      <c r="D23" s="59"/>
      <c r="E23" s="59"/>
      <c r="F23"/>
    </row>
    <row r="25" spans="1:16382" s="24" customFormat="1" ht="15.5" x14ac:dyDescent="0.35">
      <c r="A25"/>
      <c r="B25" s="70" t="s">
        <v>45</v>
      </c>
      <c r="C25" s="70"/>
      <c r="D25" s="27"/>
      <c r="E25"/>
      <c r="F25" s="1"/>
      <c r="G25" s="1"/>
      <c r="H25" s="1"/>
      <c r="I25" s="1"/>
      <c r="J25" s="1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</row>
    <row r="26" spans="1:16382" x14ac:dyDescent="0.35">
      <c r="B26" s="33" t="s">
        <v>46</v>
      </c>
      <c r="C26" s="9"/>
      <c r="D26" s="4"/>
    </row>
    <row r="27" spans="1:16382" x14ac:dyDescent="0.35">
      <c r="C27" s="4"/>
    </row>
    <row r="28" spans="1:16382" ht="43.5" x14ac:dyDescent="0.35">
      <c r="A28" s="7" t="s">
        <v>6</v>
      </c>
      <c r="B28" s="7" t="s">
        <v>7</v>
      </c>
      <c r="C28" s="7" t="s">
        <v>8</v>
      </c>
      <c r="D28" s="7" t="s">
        <v>9</v>
      </c>
      <c r="E28" s="7" t="s">
        <v>43</v>
      </c>
      <c r="F28" s="7" t="s">
        <v>10</v>
      </c>
      <c r="G28" s="8" t="s">
        <v>3</v>
      </c>
      <c r="H28" s="8" t="s">
        <v>44</v>
      </c>
      <c r="I28" s="7" t="s">
        <v>2</v>
      </c>
      <c r="J28" s="7" t="s">
        <v>4</v>
      </c>
      <c r="K28" s="7" t="s">
        <v>19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</row>
    <row r="29" spans="1:16382" x14ac:dyDescent="0.35">
      <c r="A29" s="34"/>
      <c r="B29" s="34"/>
      <c r="C29" s="34"/>
      <c r="D29" s="35"/>
      <c r="E29" s="36">
        <f>D6</f>
        <v>0</v>
      </c>
      <c r="F29" s="37" t="s">
        <v>0</v>
      </c>
      <c r="G29" s="38" t="s">
        <v>30</v>
      </c>
      <c r="H29" s="39">
        <v>12</v>
      </c>
      <c r="I29" s="40">
        <v>1</v>
      </c>
      <c r="J29" s="41">
        <f>E29/H29</f>
        <v>0</v>
      </c>
      <c r="K29" s="37" t="str">
        <f>IF(J29&gt;D25, "True", "False")</f>
        <v>False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  <c r="WWP29" s="5"/>
      <c r="WWQ29" s="5"/>
      <c r="WWR29" s="5"/>
      <c r="WWS29" s="5"/>
      <c r="WWT29" s="5"/>
      <c r="WWU29" s="5"/>
      <c r="WWV29" s="5"/>
      <c r="WWW29" s="5"/>
      <c r="WWX29" s="5"/>
      <c r="WWY29" s="5"/>
      <c r="WWZ29" s="5"/>
      <c r="WXA29" s="5"/>
      <c r="WXB29" s="5"/>
      <c r="WXC29" s="5"/>
      <c r="WXD29" s="5"/>
      <c r="WXE29" s="5"/>
      <c r="WXF29" s="5"/>
      <c r="WXG29" s="5"/>
      <c r="WXH29" s="5"/>
      <c r="WXI29" s="5"/>
      <c r="WXJ29" s="5"/>
      <c r="WXK29" s="5"/>
      <c r="WXL29" s="5"/>
      <c r="WXM29" s="5"/>
      <c r="WXN29" s="5"/>
      <c r="WXO29" s="5"/>
      <c r="WXP29" s="5"/>
      <c r="WXQ29" s="5"/>
      <c r="WXR29" s="5"/>
      <c r="WXS29" s="5"/>
      <c r="WXT29" s="5"/>
      <c r="WXU29" s="5"/>
      <c r="WXV29" s="5"/>
      <c r="WXW29" s="5"/>
      <c r="WXX29" s="5"/>
      <c r="WXY29" s="5"/>
      <c r="WXZ29" s="5"/>
      <c r="WYA29" s="5"/>
      <c r="WYB29" s="5"/>
      <c r="WYC29" s="5"/>
      <c r="WYD29" s="5"/>
      <c r="WYE29" s="5"/>
      <c r="WYF29" s="5"/>
      <c r="WYG29" s="5"/>
      <c r="WYH29" s="5"/>
      <c r="WYI29" s="5"/>
      <c r="WYJ29" s="5"/>
      <c r="WYK29" s="5"/>
      <c r="WYL29" s="5"/>
      <c r="WYM29" s="5"/>
      <c r="WYN29" s="5"/>
      <c r="WYO29" s="5"/>
      <c r="WYP29" s="5"/>
      <c r="WYQ29" s="5"/>
      <c r="WYR29" s="5"/>
      <c r="WYS29" s="5"/>
      <c r="WYT29" s="5"/>
      <c r="WYU29" s="5"/>
      <c r="WYV29" s="5"/>
      <c r="WYW29" s="5"/>
      <c r="WYX29" s="5"/>
      <c r="WYY29" s="5"/>
      <c r="WYZ29" s="5"/>
      <c r="WZA29" s="5"/>
      <c r="WZB29" s="5"/>
      <c r="WZC29" s="5"/>
      <c r="WZD29" s="5"/>
      <c r="WZE29" s="5"/>
      <c r="WZF29" s="5"/>
      <c r="WZG29" s="5"/>
      <c r="WZH29" s="5"/>
      <c r="WZI29" s="5"/>
      <c r="WZJ29" s="5"/>
      <c r="WZK29" s="5"/>
      <c r="WZL29" s="5"/>
      <c r="WZM29" s="5"/>
      <c r="WZN29" s="5"/>
      <c r="WZO29" s="5"/>
      <c r="WZP29" s="5"/>
      <c r="WZQ29" s="5"/>
      <c r="WZR29" s="5"/>
      <c r="WZS29" s="5"/>
      <c r="WZT29" s="5"/>
      <c r="WZU29" s="5"/>
      <c r="WZV29" s="5"/>
      <c r="WZW29" s="5"/>
      <c r="WZX29" s="5"/>
      <c r="WZY29" s="5"/>
      <c r="WZZ29" s="5"/>
      <c r="XAA29" s="5"/>
      <c r="XAB29" s="5"/>
      <c r="XAC29" s="5"/>
      <c r="XAD29" s="5"/>
      <c r="XAE29" s="5"/>
      <c r="XAF29" s="5"/>
      <c r="XAG29" s="5"/>
      <c r="XAH29" s="5"/>
      <c r="XAI29" s="5"/>
      <c r="XAJ29" s="5"/>
      <c r="XAK29" s="5"/>
      <c r="XAL29" s="5"/>
      <c r="XAM29" s="5"/>
      <c r="XAN29" s="5"/>
      <c r="XAO29" s="5"/>
      <c r="XAP29" s="5"/>
      <c r="XAQ29" s="5"/>
      <c r="XAR29" s="5"/>
      <c r="XAS29" s="5"/>
      <c r="XAT29" s="5"/>
      <c r="XAU29" s="5"/>
      <c r="XAV29" s="5"/>
      <c r="XAW29" s="5"/>
      <c r="XAX29" s="5"/>
      <c r="XAY29" s="5"/>
      <c r="XAZ29" s="5"/>
      <c r="XBA29" s="5"/>
      <c r="XBB29" s="5"/>
      <c r="XBC29" s="5"/>
      <c r="XBD29" s="5"/>
      <c r="XBE29" s="5"/>
      <c r="XBF29" s="5"/>
      <c r="XBG29" s="5"/>
      <c r="XBH29" s="5"/>
      <c r="XBI29" s="5"/>
      <c r="XBJ29" s="5"/>
      <c r="XBK29" s="5"/>
      <c r="XBL29" s="5"/>
      <c r="XBM29" s="5"/>
      <c r="XBN29" s="5"/>
      <c r="XBO29" s="5"/>
      <c r="XBP29" s="5"/>
      <c r="XBQ29" s="5"/>
      <c r="XBR29" s="5"/>
      <c r="XBS29" s="5"/>
      <c r="XBT29" s="5"/>
      <c r="XBU29" s="5"/>
      <c r="XBV29" s="5"/>
      <c r="XBW29" s="5"/>
      <c r="XBX29" s="5"/>
      <c r="XBY29" s="5"/>
      <c r="XBZ29" s="5"/>
      <c r="XCA29" s="5"/>
      <c r="XCB29" s="5"/>
      <c r="XCC29" s="5"/>
      <c r="XCD29" s="5"/>
      <c r="XCE29" s="5"/>
      <c r="XCF29" s="5"/>
      <c r="XCG29" s="5"/>
      <c r="XCH29" s="5"/>
      <c r="XCI29" s="5"/>
      <c r="XCJ29" s="5"/>
      <c r="XCK29" s="5"/>
      <c r="XCL29" s="5"/>
      <c r="XCM29" s="5"/>
      <c r="XCN29" s="5"/>
      <c r="XCO29" s="5"/>
      <c r="XCP29" s="5"/>
      <c r="XCQ29" s="5"/>
      <c r="XCR29" s="5"/>
      <c r="XCS29" s="5"/>
      <c r="XCT29" s="5"/>
      <c r="XCU29" s="5"/>
      <c r="XCV29" s="5"/>
      <c r="XCW29" s="5"/>
      <c r="XCX29" s="5"/>
      <c r="XCY29" s="5"/>
      <c r="XCZ29" s="5"/>
      <c r="XDA29" s="5"/>
      <c r="XDB29" s="5"/>
      <c r="XDC29" s="5"/>
      <c r="XDD29" s="5"/>
      <c r="XDE29" s="5"/>
      <c r="XDF29" s="5"/>
      <c r="XDG29" s="5"/>
      <c r="XDH29" s="5"/>
      <c r="XDI29" s="5"/>
      <c r="XDJ29" s="5"/>
      <c r="XDK29" s="5"/>
      <c r="XDL29" s="5"/>
      <c r="XDM29" s="5"/>
      <c r="XDN29" s="5"/>
      <c r="XDO29" s="5"/>
      <c r="XDP29" s="5"/>
      <c r="XDQ29" s="5"/>
      <c r="XDR29" s="5"/>
      <c r="XDS29" s="5"/>
      <c r="XDT29" s="5"/>
      <c r="XDU29" s="5"/>
      <c r="XDV29" s="5"/>
      <c r="XDW29" s="5"/>
      <c r="XDX29" s="5"/>
      <c r="XDY29" s="5"/>
      <c r="XDZ29" s="5"/>
      <c r="XEA29" s="5"/>
      <c r="XEB29" s="5"/>
      <c r="XEC29" s="5"/>
      <c r="XED29" s="5"/>
      <c r="XEE29" s="5"/>
      <c r="XEF29" s="5"/>
      <c r="XEG29" s="5"/>
      <c r="XEH29" s="5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</row>
    <row r="30" spans="1:16382" x14ac:dyDescent="0.35">
      <c r="A30" s="34"/>
      <c r="B30" s="34"/>
      <c r="C30" s="34"/>
      <c r="D30" s="34"/>
      <c r="E30" s="26">
        <f>G6</f>
        <v>0</v>
      </c>
      <c r="F30" s="37" t="s">
        <v>0</v>
      </c>
      <c r="G30" s="49" t="s">
        <v>30</v>
      </c>
      <c r="H30" s="49">
        <v>12</v>
      </c>
      <c r="I30" s="40">
        <v>1</v>
      </c>
      <c r="J30" s="41">
        <f>E30/H30</f>
        <v>0</v>
      </c>
      <c r="K30" s="11" t="str">
        <f>IF(J30&gt;D25, "True", "False")</f>
        <v>False</v>
      </c>
    </row>
    <row r="31" spans="1:16382" x14ac:dyDescent="0.35">
      <c r="A31" s="34"/>
      <c r="B31" s="34"/>
      <c r="C31" s="34"/>
      <c r="D31" s="34"/>
      <c r="E31" s="26">
        <f>J6</f>
        <v>0</v>
      </c>
      <c r="F31" s="37" t="s">
        <v>0</v>
      </c>
      <c r="G31" s="49" t="s">
        <v>30</v>
      </c>
      <c r="H31" s="49">
        <v>12</v>
      </c>
      <c r="I31" s="40">
        <v>1</v>
      </c>
      <c r="J31" s="41">
        <f>E31/H31</f>
        <v>0</v>
      </c>
      <c r="K31" s="11" t="str">
        <f>IF(J31&gt;D25, "True", "False")</f>
        <v>False</v>
      </c>
    </row>
    <row r="32" spans="1:16382" x14ac:dyDescent="0.35">
      <c r="D32" s="4"/>
      <c r="E32" s="10"/>
      <c r="F32" s="6"/>
      <c r="G32" s="6"/>
      <c r="H32" s="6"/>
    </row>
    <row r="33" spans="1:16382" s="3" customFormat="1" ht="26.5" x14ac:dyDescent="0.35">
      <c r="A33" s="11"/>
      <c r="B33" s="43" t="s">
        <v>47</v>
      </c>
      <c r="C33" s="12" t="s">
        <v>5</v>
      </c>
      <c r="D33" s="12" t="s">
        <v>29</v>
      </c>
      <c r="E33" s="12" t="s">
        <v>15</v>
      </c>
      <c r="F33" s="13" t="s">
        <v>20</v>
      </c>
      <c r="G33" s="14" t="s">
        <v>17</v>
      </c>
      <c r="H33" s="15" t="s">
        <v>16</v>
      </c>
      <c r="I33" s="20" t="s">
        <v>18</v>
      </c>
      <c r="J33" s="6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</row>
    <row r="34" spans="1:16382" x14ac:dyDescent="0.35">
      <c r="A34" s="11" t="s">
        <v>11</v>
      </c>
      <c r="B34" s="11"/>
      <c r="C34" s="16">
        <f>J29</f>
        <v>0</v>
      </c>
      <c r="D34" s="25">
        <v>0</v>
      </c>
      <c r="E34" s="16">
        <f>+C34*D34</f>
        <v>0</v>
      </c>
      <c r="F34" s="17">
        <f t="shared" ref="F34:F45" si="11">+$D$25*D34</f>
        <v>0</v>
      </c>
      <c r="G34" s="18" t="e">
        <f t="shared" ref="G34:G45" si="12">+F34/C34</f>
        <v>#DIV/0!</v>
      </c>
      <c r="H34" s="19">
        <f t="shared" ref="H34:H45" si="13">+E34-F34</f>
        <v>0</v>
      </c>
      <c r="I34" s="18" t="e">
        <f>+H34/C34</f>
        <v>#DIV/0!</v>
      </c>
      <c r="J34" s="21"/>
    </row>
    <row r="35" spans="1:16382" x14ac:dyDescent="0.35">
      <c r="A35" s="11" t="s">
        <v>12</v>
      </c>
      <c r="B35" s="11"/>
      <c r="C35" s="16">
        <f>J29</f>
        <v>0</v>
      </c>
      <c r="D35" s="25">
        <v>0</v>
      </c>
      <c r="E35" s="16">
        <f t="shared" ref="E35:E45" si="14">+C35*D35</f>
        <v>0</v>
      </c>
      <c r="F35" s="17">
        <f t="shared" si="11"/>
        <v>0</v>
      </c>
      <c r="G35" s="18" t="e">
        <f t="shared" si="12"/>
        <v>#DIV/0!</v>
      </c>
      <c r="H35" s="19">
        <f t="shared" si="13"/>
        <v>0</v>
      </c>
      <c r="I35" s="18" t="e">
        <f t="shared" ref="I35:I45" si="15">+H35/C35</f>
        <v>#DIV/0!</v>
      </c>
      <c r="J35" s="21"/>
    </row>
    <row r="36" spans="1:16382" x14ac:dyDescent="0.35">
      <c r="A36" s="11" t="s">
        <v>13</v>
      </c>
      <c r="B36" s="11"/>
      <c r="C36" s="16">
        <f>J29</f>
        <v>0</v>
      </c>
      <c r="D36" s="25">
        <v>0</v>
      </c>
      <c r="E36" s="16">
        <f t="shared" si="14"/>
        <v>0</v>
      </c>
      <c r="F36" s="17">
        <f t="shared" si="11"/>
        <v>0</v>
      </c>
      <c r="G36" s="18" t="e">
        <f t="shared" si="12"/>
        <v>#DIV/0!</v>
      </c>
      <c r="H36" s="19">
        <f t="shared" si="13"/>
        <v>0</v>
      </c>
      <c r="I36" s="18" t="e">
        <f t="shared" si="15"/>
        <v>#DIV/0!</v>
      </c>
      <c r="J36" s="21"/>
    </row>
    <row r="37" spans="1:16382" x14ac:dyDescent="0.35">
      <c r="A37" s="11" t="s">
        <v>14</v>
      </c>
      <c r="B37" s="11"/>
      <c r="C37" s="16">
        <f>J29</f>
        <v>0</v>
      </c>
      <c r="D37" s="25">
        <v>0</v>
      </c>
      <c r="E37" s="16">
        <f t="shared" si="14"/>
        <v>0</v>
      </c>
      <c r="F37" s="17">
        <f t="shared" si="11"/>
        <v>0</v>
      </c>
      <c r="G37" s="18" t="e">
        <f t="shared" si="12"/>
        <v>#DIV/0!</v>
      </c>
      <c r="H37" s="19">
        <f t="shared" si="13"/>
        <v>0</v>
      </c>
      <c r="I37" s="18" t="e">
        <f t="shared" si="15"/>
        <v>#DIV/0!</v>
      </c>
      <c r="J37" s="21"/>
    </row>
    <row r="38" spans="1:16382" x14ac:dyDescent="0.35">
      <c r="A38" s="11" t="s">
        <v>21</v>
      </c>
      <c r="B38" s="11"/>
      <c r="C38" s="16">
        <f>J29</f>
        <v>0</v>
      </c>
      <c r="D38" s="25">
        <v>0</v>
      </c>
      <c r="E38" s="16">
        <f t="shared" si="14"/>
        <v>0</v>
      </c>
      <c r="F38" s="17">
        <f t="shared" si="11"/>
        <v>0</v>
      </c>
      <c r="G38" s="18" t="e">
        <f t="shared" si="12"/>
        <v>#DIV/0!</v>
      </c>
      <c r="H38" s="19">
        <f t="shared" si="13"/>
        <v>0</v>
      </c>
      <c r="I38" s="18" t="e">
        <f t="shared" si="15"/>
        <v>#DIV/0!</v>
      </c>
      <c r="J38" s="21"/>
    </row>
    <row r="39" spans="1:16382" x14ac:dyDescent="0.35">
      <c r="A39" s="11" t="s">
        <v>22</v>
      </c>
      <c r="B39" s="11"/>
      <c r="C39" s="16">
        <f>J29</f>
        <v>0</v>
      </c>
      <c r="D39" s="25">
        <v>0</v>
      </c>
      <c r="E39" s="16">
        <f t="shared" si="14"/>
        <v>0</v>
      </c>
      <c r="F39" s="17">
        <f t="shared" si="11"/>
        <v>0</v>
      </c>
      <c r="G39" s="18" t="e">
        <f t="shared" si="12"/>
        <v>#DIV/0!</v>
      </c>
      <c r="H39" s="19">
        <f t="shared" si="13"/>
        <v>0</v>
      </c>
      <c r="I39" s="18" t="e">
        <f t="shared" si="15"/>
        <v>#DIV/0!</v>
      </c>
      <c r="J39" s="21"/>
    </row>
    <row r="40" spans="1:16382" x14ac:dyDescent="0.35">
      <c r="A40" s="11" t="s">
        <v>23</v>
      </c>
      <c r="B40" s="11"/>
      <c r="C40" s="16">
        <f>J29</f>
        <v>0</v>
      </c>
      <c r="D40" s="25">
        <v>0</v>
      </c>
      <c r="E40" s="16">
        <f t="shared" si="14"/>
        <v>0</v>
      </c>
      <c r="F40" s="17">
        <f t="shared" si="11"/>
        <v>0</v>
      </c>
      <c r="G40" s="18" t="e">
        <f t="shared" si="12"/>
        <v>#DIV/0!</v>
      </c>
      <c r="H40" s="19">
        <f t="shared" si="13"/>
        <v>0</v>
      </c>
      <c r="I40" s="18" t="e">
        <f t="shared" si="15"/>
        <v>#DIV/0!</v>
      </c>
      <c r="J40" s="21"/>
    </row>
    <row r="41" spans="1:16382" s="5" customFormat="1" x14ac:dyDescent="0.35">
      <c r="A41" s="11" t="s">
        <v>24</v>
      </c>
      <c r="B41" s="11"/>
      <c r="C41" s="16">
        <f>J29</f>
        <v>0</v>
      </c>
      <c r="D41" s="25">
        <v>0</v>
      </c>
      <c r="E41" s="16">
        <f t="shared" si="14"/>
        <v>0</v>
      </c>
      <c r="F41" s="17">
        <f t="shared" si="11"/>
        <v>0</v>
      </c>
      <c r="G41" s="18" t="e">
        <f t="shared" si="12"/>
        <v>#DIV/0!</v>
      </c>
      <c r="H41" s="19">
        <f t="shared" si="13"/>
        <v>0</v>
      </c>
      <c r="I41" s="18" t="e">
        <f t="shared" si="15"/>
        <v>#DIV/0!</v>
      </c>
      <c r="J41" s="21"/>
    </row>
    <row r="42" spans="1:16382" x14ac:dyDescent="0.35">
      <c r="A42" s="11" t="s">
        <v>25</v>
      </c>
      <c r="B42" s="11"/>
      <c r="C42" s="16">
        <f>J29</f>
        <v>0</v>
      </c>
      <c r="D42" s="25">
        <v>0</v>
      </c>
      <c r="E42" s="16">
        <f t="shared" si="14"/>
        <v>0</v>
      </c>
      <c r="F42" s="17">
        <f t="shared" si="11"/>
        <v>0</v>
      </c>
      <c r="G42" s="18" t="e">
        <f t="shared" si="12"/>
        <v>#DIV/0!</v>
      </c>
      <c r="H42" s="19">
        <f t="shared" si="13"/>
        <v>0</v>
      </c>
      <c r="I42" s="18" t="e">
        <f t="shared" si="15"/>
        <v>#DIV/0!</v>
      </c>
      <c r="J42" s="21"/>
    </row>
    <row r="43" spans="1:16382" x14ac:dyDescent="0.35">
      <c r="A43" s="11" t="s">
        <v>26</v>
      </c>
      <c r="B43" s="11"/>
      <c r="C43" s="16">
        <f>J29</f>
        <v>0</v>
      </c>
      <c r="D43" s="25">
        <v>0</v>
      </c>
      <c r="E43" s="16">
        <f t="shared" si="14"/>
        <v>0</v>
      </c>
      <c r="F43" s="17">
        <f t="shared" si="11"/>
        <v>0</v>
      </c>
      <c r="G43" s="18" t="e">
        <f t="shared" si="12"/>
        <v>#DIV/0!</v>
      </c>
      <c r="H43" s="19">
        <f t="shared" si="13"/>
        <v>0</v>
      </c>
      <c r="I43" s="18" t="e">
        <f t="shared" si="15"/>
        <v>#DIV/0!</v>
      </c>
      <c r="J43" s="21"/>
    </row>
    <row r="44" spans="1:16382" x14ac:dyDescent="0.35">
      <c r="A44" s="11" t="s">
        <v>27</v>
      </c>
      <c r="B44" s="11"/>
      <c r="C44" s="16">
        <f>J29</f>
        <v>0</v>
      </c>
      <c r="D44" s="25">
        <v>0</v>
      </c>
      <c r="E44" s="16">
        <f t="shared" si="14"/>
        <v>0</v>
      </c>
      <c r="F44" s="17">
        <f t="shared" si="11"/>
        <v>0</v>
      </c>
      <c r="G44" s="18" t="e">
        <f t="shared" si="12"/>
        <v>#DIV/0!</v>
      </c>
      <c r="H44" s="19">
        <f t="shared" si="13"/>
        <v>0</v>
      </c>
      <c r="I44" s="18" t="e">
        <f t="shared" si="15"/>
        <v>#DIV/0!</v>
      </c>
      <c r="J44" s="21"/>
    </row>
    <row r="45" spans="1:16382" x14ac:dyDescent="0.35">
      <c r="A45" s="11" t="s">
        <v>28</v>
      </c>
      <c r="B45" s="11"/>
      <c r="C45" s="16">
        <f>J29</f>
        <v>0</v>
      </c>
      <c r="D45" s="25">
        <v>0</v>
      </c>
      <c r="E45" s="16">
        <f t="shared" si="14"/>
        <v>0</v>
      </c>
      <c r="F45" s="17">
        <f t="shared" si="11"/>
        <v>0</v>
      </c>
      <c r="G45" s="18" t="e">
        <f t="shared" si="12"/>
        <v>#DIV/0!</v>
      </c>
      <c r="H45" s="19">
        <f t="shared" si="13"/>
        <v>0</v>
      </c>
      <c r="I45" s="18" t="e">
        <f t="shared" si="15"/>
        <v>#DIV/0!</v>
      </c>
      <c r="J45" s="21"/>
    </row>
    <row r="46" spans="1:16382" x14ac:dyDescent="0.35">
      <c r="I46" s="21"/>
      <c r="J46"/>
    </row>
    <row r="47" spans="1:16382" ht="15" thickBot="1" x14ac:dyDescent="0.4">
      <c r="I47" s="21"/>
      <c r="J47"/>
    </row>
    <row r="48" spans="1:16382" ht="15" thickBot="1" x14ac:dyDescent="0.4">
      <c r="E48" s="51">
        <f>SUM(E34:E45)</f>
        <v>0</v>
      </c>
      <c r="F48" s="52">
        <f>SUM(F34:F45)</f>
        <v>0</v>
      </c>
      <c r="G48" s="52"/>
      <c r="H48" s="53">
        <f>SUM(H34:H45)</f>
        <v>0</v>
      </c>
      <c r="I48" s="21"/>
      <c r="J48"/>
    </row>
    <row r="49" spans="1:10" x14ac:dyDescent="0.35">
      <c r="E49" s="54"/>
      <c r="F49" s="55" t="s">
        <v>48</v>
      </c>
      <c r="G49" s="56"/>
      <c r="H49" s="57"/>
      <c r="I49" s="21"/>
      <c r="J49" s="21"/>
    </row>
    <row r="50" spans="1:10" s="2" customFormat="1" x14ac:dyDescent="0.35">
      <c r="A50"/>
      <c r="B50"/>
      <c r="C50"/>
      <c r="D50"/>
      <c r="E50" s="54"/>
      <c r="F50" s="58"/>
      <c r="G50" s="59"/>
      <c r="H50" s="60">
        <f>H48-H49</f>
        <v>0</v>
      </c>
      <c r="I50" s="22"/>
      <c r="J50" s="21"/>
    </row>
    <row r="51" spans="1:10" x14ac:dyDescent="0.35">
      <c r="F51" s="44"/>
      <c r="H51" s="50" t="e">
        <f>H50/H48</f>
        <v>#DIV/0!</v>
      </c>
      <c r="I51" s="21"/>
      <c r="J51" s="21"/>
    </row>
    <row r="52" spans="1:10" x14ac:dyDescent="0.35">
      <c r="F52" s="44"/>
      <c r="H52" s="45" t="e">
        <f>IF(H51&gt;0%,"Not Met", IF(H51 &lt; -1%, "Too Much", "OK"))</f>
        <v>#DIV/0!</v>
      </c>
      <c r="I52" s="21"/>
      <c r="J52" s="21"/>
    </row>
    <row r="53" spans="1:10" s="2" customFormat="1" ht="15" thickBot="1" x14ac:dyDescent="0.4">
      <c r="A53"/>
      <c r="B53"/>
      <c r="C53"/>
      <c r="D53"/>
      <c r="E53"/>
      <c r="F53" s="46"/>
      <c r="G53" s="47"/>
      <c r="H53" s="48"/>
      <c r="I53" s="22"/>
      <c r="J53" s="21"/>
    </row>
    <row r="54" spans="1:10" x14ac:dyDescent="0.35">
      <c r="I54" s="21"/>
      <c r="J54" s="21"/>
    </row>
    <row r="55" spans="1:10" x14ac:dyDescent="0.35">
      <c r="I55" s="21"/>
      <c r="J55" s="21"/>
    </row>
    <row r="56" spans="1:10" x14ac:dyDescent="0.35">
      <c r="I56" s="21"/>
      <c r="J56" s="21"/>
    </row>
    <row r="57" spans="1:10" s="2" customFormat="1" x14ac:dyDescent="0.35">
      <c r="A57"/>
      <c r="B57"/>
      <c r="C57"/>
      <c r="D57"/>
      <c r="E57"/>
      <c r="F57" s="1"/>
      <c r="G57" s="1"/>
      <c r="H57" s="1"/>
      <c r="I57" s="22"/>
      <c r="J57" s="21"/>
    </row>
    <row r="58" spans="1:10" x14ac:dyDescent="0.35">
      <c r="I58" s="21"/>
      <c r="J58" s="21"/>
    </row>
    <row r="59" spans="1:10" s="2" customFormat="1" x14ac:dyDescent="0.35">
      <c r="A59"/>
      <c r="B59"/>
      <c r="C59"/>
      <c r="D59"/>
      <c r="E59"/>
      <c r="F59" s="1"/>
      <c r="G59" s="1"/>
      <c r="H59" s="1"/>
      <c r="I59" s="22"/>
      <c r="J59" s="21"/>
    </row>
    <row r="60" spans="1:10" x14ac:dyDescent="0.35">
      <c r="I60" s="21"/>
      <c r="J60" s="21"/>
    </row>
    <row r="61" spans="1:10" x14ac:dyDescent="0.35">
      <c r="I61" s="21"/>
      <c r="J61" s="21"/>
    </row>
    <row r="62" spans="1:10" s="2" customFormat="1" x14ac:dyDescent="0.35">
      <c r="A62"/>
      <c r="B62"/>
      <c r="C62"/>
      <c r="D62"/>
      <c r="E62"/>
      <c r="F62" s="1"/>
      <c r="G62" s="1"/>
      <c r="H62" s="1"/>
      <c r="I62" s="22"/>
      <c r="J62" s="21"/>
    </row>
    <row r="63" spans="1:10" x14ac:dyDescent="0.35">
      <c r="I63" s="21"/>
      <c r="J63" s="21"/>
    </row>
    <row r="64" spans="1:10" x14ac:dyDescent="0.35">
      <c r="I64" s="21"/>
      <c r="J64" s="21"/>
    </row>
    <row r="65" spans="1:10" x14ac:dyDescent="0.35">
      <c r="I65" s="21"/>
      <c r="J65" s="21"/>
    </row>
    <row r="66" spans="1:10" x14ac:dyDescent="0.35">
      <c r="I66" s="21"/>
      <c r="J66" s="21"/>
    </row>
    <row r="67" spans="1:10" x14ac:dyDescent="0.35">
      <c r="I67" s="21"/>
      <c r="J67" s="21"/>
    </row>
    <row r="68" spans="1:10" x14ac:dyDescent="0.35">
      <c r="I68" s="21"/>
      <c r="J68" s="21"/>
    </row>
    <row r="69" spans="1:10" x14ac:dyDescent="0.35">
      <c r="I69" s="21"/>
      <c r="J69" s="21"/>
    </row>
    <row r="70" spans="1:10" x14ac:dyDescent="0.35">
      <c r="I70" s="21"/>
      <c r="J70" s="21"/>
    </row>
    <row r="71" spans="1:10" x14ac:dyDescent="0.35">
      <c r="I71" s="21"/>
      <c r="J71" s="21"/>
    </row>
    <row r="72" spans="1:10" x14ac:dyDescent="0.35">
      <c r="I72" s="21"/>
      <c r="J72" s="21"/>
    </row>
    <row r="73" spans="1:10" x14ac:dyDescent="0.35">
      <c r="I73" s="21"/>
      <c r="J73" s="21"/>
    </row>
    <row r="74" spans="1:10" x14ac:dyDescent="0.35">
      <c r="I74" s="21"/>
      <c r="J74" s="21"/>
    </row>
    <row r="75" spans="1:10" x14ac:dyDescent="0.35">
      <c r="I75" s="21"/>
      <c r="J75" s="21"/>
    </row>
    <row r="76" spans="1:10" x14ac:dyDescent="0.35">
      <c r="I76" s="21"/>
      <c r="J76" s="21"/>
    </row>
    <row r="77" spans="1:10" x14ac:dyDescent="0.35">
      <c r="I77" s="21"/>
      <c r="J77" s="21"/>
    </row>
    <row r="78" spans="1:10" s="2" customFormat="1" x14ac:dyDescent="0.35">
      <c r="A78"/>
      <c r="B78"/>
      <c r="C78"/>
      <c r="D78"/>
      <c r="E78"/>
      <c r="F78" s="1"/>
      <c r="G78" s="1"/>
      <c r="H78" s="1"/>
      <c r="I78" s="22"/>
      <c r="J78" s="21"/>
    </row>
    <row r="79" spans="1:10" x14ac:dyDescent="0.35">
      <c r="I79" s="21"/>
      <c r="J79" s="21"/>
    </row>
    <row r="80" spans="1:10" x14ac:dyDescent="0.35">
      <c r="I80" s="21"/>
      <c r="J80" s="21"/>
    </row>
    <row r="81" spans="1:10" x14ac:dyDescent="0.35">
      <c r="I81" s="21"/>
      <c r="J81" s="21"/>
    </row>
    <row r="82" spans="1:10" x14ac:dyDescent="0.35">
      <c r="I82" s="21"/>
      <c r="J82" s="21"/>
    </row>
    <row r="83" spans="1:10" x14ac:dyDescent="0.35">
      <c r="I83" s="21"/>
      <c r="J83" s="21"/>
    </row>
    <row r="84" spans="1:10" x14ac:dyDescent="0.35">
      <c r="I84" s="21"/>
      <c r="J84" s="21"/>
    </row>
    <row r="85" spans="1:10" x14ac:dyDescent="0.35">
      <c r="I85" s="21"/>
      <c r="J85" s="21"/>
    </row>
    <row r="86" spans="1:10" x14ac:dyDescent="0.35">
      <c r="I86" s="21"/>
      <c r="J86" s="21"/>
    </row>
    <row r="87" spans="1:10" x14ac:dyDescent="0.35">
      <c r="I87" s="23"/>
      <c r="J87" s="21"/>
    </row>
    <row r="88" spans="1:10" x14ac:dyDescent="0.35">
      <c r="I88" s="23"/>
      <c r="J88" s="21"/>
    </row>
    <row r="89" spans="1:10" x14ac:dyDescent="0.35">
      <c r="I89" s="23"/>
      <c r="J89" s="21"/>
    </row>
    <row r="90" spans="1:10" x14ac:dyDescent="0.35">
      <c r="I90" s="21"/>
      <c r="J90" s="21"/>
    </row>
    <row r="91" spans="1:10" s="1" customFormat="1" x14ac:dyDescent="0.35">
      <c r="A91"/>
      <c r="B91"/>
      <c r="C91"/>
      <c r="D91"/>
      <c r="E91"/>
    </row>
    <row r="92" spans="1:10" s="1" customFormat="1" x14ac:dyDescent="0.35">
      <c r="A92"/>
      <c r="B92"/>
      <c r="C92"/>
      <c r="D92"/>
      <c r="E92"/>
    </row>
    <row r="93" spans="1:10" s="1" customFormat="1" x14ac:dyDescent="0.35">
      <c r="A93"/>
      <c r="B93"/>
      <c r="C93"/>
      <c r="D93"/>
      <c r="E93"/>
    </row>
    <row r="94" spans="1:10" s="1" customFormat="1" x14ac:dyDescent="0.35">
      <c r="A94"/>
      <c r="B94"/>
      <c r="C94"/>
      <c r="D94"/>
      <c r="E94"/>
    </row>
  </sheetData>
  <mergeCells count="18">
    <mergeCell ref="A22:B22"/>
    <mergeCell ref="A9:B9"/>
    <mergeCell ref="A10:B10"/>
    <mergeCell ref="A11:B11"/>
    <mergeCell ref="B25:C25"/>
    <mergeCell ref="A15:B15"/>
    <mergeCell ref="A14:B14"/>
    <mergeCell ref="A17:B17"/>
    <mergeCell ref="A16:B16"/>
    <mergeCell ref="A18:B18"/>
    <mergeCell ref="A19:B19"/>
    <mergeCell ref="A20:B20"/>
    <mergeCell ref="A21:B21"/>
    <mergeCell ref="A1:K2"/>
    <mergeCell ref="A3:B3"/>
    <mergeCell ref="A8:B8"/>
    <mergeCell ref="A12:B12"/>
    <mergeCell ref="A13:B13"/>
  </mergeCells>
  <pageMargins left="0.7" right="0.7" top="0.75" bottom="0.75" header="0.3" footer="0.3"/>
  <pageSetup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97"/>
  <sheetViews>
    <sheetView topLeftCell="A6" workbookViewId="0">
      <selection activeCell="F23" sqref="F23"/>
    </sheetView>
  </sheetViews>
  <sheetFormatPr defaultRowHeight="14.5" x14ac:dyDescent="0.35"/>
  <cols>
    <col min="1" max="1" width="11.453125" customWidth="1"/>
    <col min="2" max="2" width="23.26953125" bestFit="1" customWidth="1"/>
    <col min="3" max="3" width="16" customWidth="1"/>
    <col min="4" max="4" width="13.7265625" bestFit="1" customWidth="1"/>
    <col min="5" max="5" width="16.54296875" customWidth="1"/>
    <col min="6" max="6" width="14.26953125" style="1" customWidth="1"/>
    <col min="7" max="7" width="14.81640625" style="1" customWidth="1"/>
    <col min="8" max="8" width="10" style="1" customWidth="1"/>
    <col min="9" max="9" width="14.453125" style="1" customWidth="1"/>
    <col min="10" max="10" width="13.81640625" style="1" customWidth="1"/>
  </cols>
  <sheetData>
    <row r="1" spans="1:11" ht="15" customHeight="1" x14ac:dyDescent="0.35">
      <c r="A1" s="64" t="s">
        <v>31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15" customHeight="1" x14ac:dyDescent="0.3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</row>
    <row r="4" spans="1:11" x14ac:dyDescent="0.35">
      <c r="A4" s="65" t="s">
        <v>32</v>
      </c>
      <c r="B4" s="65"/>
    </row>
    <row r="5" spans="1:11" x14ac:dyDescent="0.35">
      <c r="C5" t="s">
        <v>33</v>
      </c>
      <c r="D5" s="27"/>
      <c r="F5" t="s">
        <v>33</v>
      </c>
      <c r="G5" s="27"/>
      <c r="I5" t="s">
        <v>33</v>
      </c>
      <c r="J5" s="27">
        <v>0</v>
      </c>
    </row>
    <row r="6" spans="1:11" ht="29" x14ac:dyDescent="0.35">
      <c r="C6" s="32" t="s">
        <v>34</v>
      </c>
      <c r="D6" s="27"/>
      <c r="F6" s="32" t="s">
        <v>34</v>
      </c>
      <c r="G6" s="27">
        <v>0</v>
      </c>
      <c r="I6" s="32" t="s">
        <v>34</v>
      </c>
      <c r="J6" s="27">
        <v>0</v>
      </c>
    </row>
    <row r="7" spans="1:11" x14ac:dyDescent="0.35">
      <c r="C7" t="s">
        <v>35</v>
      </c>
      <c r="D7" s="27"/>
      <c r="F7" t="s">
        <v>35</v>
      </c>
      <c r="G7" s="27"/>
      <c r="I7" t="s">
        <v>35</v>
      </c>
      <c r="J7" s="27"/>
    </row>
    <row r="8" spans="1:11" x14ac:dyDescent="0.35">
      <c r="C8" t="s">
        <v>36</v>
      </c>
      <c r="D8" s="26">
        <f>SUM(D5:D7)</f>
        <v>0</v>
      </c>
      <c r="F8" t="s">
        <v>36</v>
      </c>
      <c r="G8" s="26">
        <f>SUM(G5:G7)</f>
        <v>0</v>
      </c>
      <c r="I8" t="s">
        <v>36</v>
      </c>
      <c r="J8" s="26">
        <f>SUM(J5:J7)</f>
        <v>0</v>
      </c>
    </row>
    <row r="9" spans="1:11" x14ac:dyDescent="0.35">
      <c r="D9" s="28"/>
    </row>
    <row r="10" spans="1:11" ht="29" x14ac:dyDescent="0.35">
      <c r="A10" s="66" t="s">
        <v>37</v>
      </c>
      <c r="B10" s="66"/>
      <c r="C10" s="29" t="s">
        <v>41</v>
      </c>
      <c r="D10" s="29" t="s">
        <v>42</v>
      </c>
      <c r="E10" s="30" t="s">
        <v>38</v>
      </c>
      <c r="F10"/>
    </row>
    <row r="11" spans="1:11" x14ac:dyDescent="0.35">
      <c r="A11" s="69" t="s">
        <v>39</v>
      </c>
      <c r="B11" s="69"/>
      <c r="C11" s="26">
        <v>199700</v>
      </c>
      <c r="D11" s="26">
        <f>(C11/12)*9</f>
        <v>149775</v>
      </c>
      <c r="E11" s="26">
        <f>C11/12</f>
        <v>16641.666666666668</v>
      </c>
      <c r="F11"/>
    </row>
    <row r="12" spans="1:11" x14ac:dyDescent="0.35">
      <c r="A12" s="69" t="s">
        <v>40</v>
      </c>
      <c r="B12" s="69"/>
      <c r="C12" s="26">
        <v>179700</v>
      </c>
      <c r="D12" s="26">
        <f>(C12/12)*9</f>
        <v>134775</v>
      </c>
      <c r="E12" s="26">
        <f>C12/12</f>
        <v>14975</v>
      </c>
      <c r="F12"/>
    </row>
    <row r="13" spans="1:11" x14ac:dyDescent="0.35">
      <c r="A13" s="69" t="s">
        <v>49</v>
      </c>
      <c r="B13" s="69"/>
      <c r="C13" s="31">
        <v>181500</v>
      </c>
      <c r="D13" s="31">
        <f t="shared" ref="D13:D19" si="0">E13*9</f>
        <v>136125</v>
      </c>
      <c r="E13" s="31">
        <f>C13/12</f>
        <v>15125</v>
      </c>
      <c r="F13"/>
    </row>
    <row r="14" spans="1:11" x14ac:dyDescent="0.35">
      <c r="A14" s="67" t="s">
        <v>50</v>
      </c>
      <c r="B14" s="68"/>
      <c r="C14" s="31">
        <v>183300</v>
      </c>
      <c r="D14" s="31">
        <f t="shared" si="0"/>
        <v>137475</v>
      </c>
      <c r="E14" s="31">
        <f>C14/12</f>
        <v>15275</v>
      </c>
      <c r="F14"/>
    </row>
    <row r="15" spans="1:11" x14ac:dyDescent="0.35">
      <c r="A15" s="67" t="s">
        <v>51</v>
      </c>
      <c r="B15" s="68"/>
      <c r="C15" s="31">
        <v>185100</v>
      </c>
      <c r="D15" s="31">
        <f t="shared" si="0"/>
        <v>138825</v>
      </c>
      <c r="E15" s="31">
        <f t="shared" ref="E15:E17" si="1">C15/12</f>
        <v>15425</v>
      </c>
      <c r="F15"/>
    </row>
    <row r="16" spans="1:11" x14ac:dyDescent="0.35">
      <c r="A16" s="67" t="s">
        <v>52</v>
      </c>
      <c r="B16" s="68"/>
      <c r="C16" s="31">
        <v>187000</v>
      </c>
      <c r="D16" s="31">
        <f t="shared" si="0"/>
        <v>140250</v>
      </c>
      <c r="E16" s="31">
        <f t="shared" ref="E16" si="2">C16/12</f>
        <v>15583.333333333334</v>
      </c>
      <c r="F16"/>
    </row>
    <row r="17" spans="1:16382" x14ac:dyDescent="0.35">
      <c r="A17" s="67" t="s">
        <v>53</v>
      </c>
      <c r="B17" s="68"/>
      <c r="C17" s="31">
        <v>189600</v>
      </c>
      <c r="D17" s="31">
        <f t="shared" si="0"/>
        <v>142200</v>
      </c>
      <c r="E17" s="31">
        <f t="shared" si="1"/>
        <v>15800</v>
      </c>
      <c r="F17"/>
    </row>
    <row r="18" spans="1:16382" x14ac:dyDescent="0.35">
      <c r="A18" s="67" t="s">
        <v>54</v>
      </c>
      <c r="B18" s="68"/>
      <c r="C18" s="31">
        <v>192300</v>
      </c>
      <c r="D18" s="31">
        <f t="shared" si="0"/>
        <v>144225</v>
      </c>
      <c r="E18" s="31">
        <f t="shared" ref="E18:E19" si="3">C18/12</f>
        <v>16025</v>
      </c>
      <c r="F18"/>
    </row>
    <row r="19" spans="1:16382" x14ac:dyDescent="0.35">
      <c r="A19" s="67" t="s">
        <v>55</v>
      </c>
      <c r="B19" s="68"/>
      <c r="C19" s="31">
        <v>197300</v>
      </c>
      <c r="D19" s="31">
        <f t="shared" si="0"/>
        <v>147975</v>
      </c>
      <c r="E19" s="31">
        <f t="shared" si="3"/>
        <v>16441.666666666668</v>
      </c>
      <c r="F19"/>
    </row>
    <row r="20" spans="1:16382" x14ac:dyDescent="0.35">
      <c r="A20" s="67" t="s">
        <v>56</v>
      </c>
      <c r="B20" s="68"/>
      <c r="C20" s="31">
        <v>199300</v>
      </c>
      <c r="D20" s="31">
        <f t="shared" ref="D20" si="4">E20*9</f>
        <v>149475</v>
      </c>
      <c r="E20" s="31">
        <f t="shared" ref="E20" si="5">C20/12</f>
        <v>16608.333333333332</v>
      </c>
      <c r="F20"/>
    </row>
    <row r="21" spans="1:16382" x14ac:dyDescent="0.35">
      <c r="A21" s="67" t="s">
        <v>57</v>
      </c>
      <c r="B21" s="68"/>
      <c r="C21" s="31">
        <v>203700</v>
      </c>
      <c r="D21" s="31">
        <f t="shared" ref="D21" si="6">E21*9</f>
        <v>152775</v>
      </c>
      <c r="E21" s="31">
        <f t="shared" ref="E21" si="7">C21/12</f>
        <v>16975</v>
      </c>
      <c r="F21"/>
    </row>
    <row r="22" spans="1:16382" x14ac:dyDescent="0.35">
      <c r="A22" s="67" t="s">
        <v>58</v>
      </c>
      <c r="B22" s="68"/>
      <c r="C22" s="31">
        <v>212100</v>
      </c>
      <c r="D22" s="31">
        <f t="shared" ref="D22:D24" si="8">E22*9</f>
        <v>159075</v>
      </c>
      <c r="E22" s="31">
        <f t="shared" ref="E22:E24" si="9">C22/12</f>
        <v>17675</v>
      </c>
      <c r="F22"/>
    </row>
    <row r="23" spans="1:16382" x14ac:dyDescent="0.35">
      <c r="A23" s="67" t="s">
        <v>59</v>
      </c>
      <c r="B23" s="68"/>
      <c r="C23" s="61">
        <v>221900</v>
      </c>
      <c r="D23" s="62">
        <f t="shared" si="8"/>
        <v>166425</v>
      </c>
      <c r="E23" s="63">
        <f t="shared" si="9"/>
        <v>18491.666666666668</v>
      </c>
      <c r="F23"/>
    </row>
    <row r="24" spans="1:16382" x14ac:dyDescent="0.35">
      <c r="A24" s="67" t="s">
        <v>60</v>
      </c>
      <c r="B24" s="68"/>
      <c r="C24" s="61">
        <v>225700</v>
      </c>
      <c r="D24" s="62">
        <f t="shared" si="8"/>
        <v>169275</v>
      </c>
      <c r="E24" s="63">
        <f t="shared" si="9"/>
        <v>18808.333333333332</v>
      </c>
      <c r="F24"/>
    </row>
    <row r="25" spans="1:16382" x14ac:dyDescent="0.35">
      <c r="A25" s="1"/>
      <c r="B25" s="1"/>
      <c r="C25" s="59"/>
      <c r="D25" s="59"/>
      <c r="E25" s="59"/>
      <c r="F25"/>
    </row>
    <row r="27" spans="1:16382" s="24" customFormat="1" ht="15.5" x14ac:dyDescent="0.35">
      <c r="A27"/>
      <c r="B27" s="70" t="s">
        <v>45</v>
      </c>
      <c r="C27" s="70"/>
      <c r="D27" s="27"/>
      <c r="E27"/>
      <c r="F27" s="1"/>
      <c r="G27" s="1"/>
      <c r="H27" s="1"/>
      <c r="I27" s="1"/>
      <c r="J27" s="1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</row>
    <row r="28" spans="1:16382" x14ac:dyDescent="0.35">
      <c r="B28" s="33" t="s">
        <v>46</v>
      </c>
      <c r="C28" s="9"/>
      <c r="D28" s="4"/>
    </row>
    <row r="29" spans="1:16382" x14ac:dyDescent="0.35">
      <c r="C29" s="4"/>
    </row>
    <row r="30" spans="1:16382" ht="43.5" x14ac:dyDescent="0.35">
      <c r="A30" s="7" t="s">
        <v>6</v>
      </c>
      <c r="B30" s="7" t="s">
        <v>7</v>
      </c>
      <c r="C30" s="7" t="s">
        <v>8</v>
      </c>
      <c r="D30" s="7" t="s">
        <v>9</v>
      </c>
      <c r="E30" s="7" t="s">
        <v>43</v>
      </c>
      <c r="F30" s="7" t="s">
        <v>10</v>
      </c>
      <c r="G30" s="8" t="s">
        <v>3</v>
      </c>
      <c r="H30" s="8" t="s">
        <v>44</v>
      </c>
      <c r="I30" s="7" t="s">
        <v>2</v>
      </c>
      <c r="J30" s="7" t="s">
        <v>4</v>
      </c>
      <c r="K30" s="7" t="s">
        <v>19</v>
      </c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</row>
    <row r="31" spans="1:16382" x14ac:dyDescent="0.35">
      <c r="A31" s="34"/>
      <c r="B31" s="34"/>
      <c r="C31" s="34"/>
      <c r="D31" s="35"/>
      <c r="E31" s="36">
        <f>D8</f>
        <v>0</v>
      </c>
      <c r="F31" s="37" t="s">
        <v>0</v>
      </c>
      <c r="G31" s="38" t="s">
        <v>1</v>
      </c>
      <c r="H31" s="39">
        <v>9</v>
      </c>
      <c r="I31" s="40">
        <v>1</v>
      </c>
      <c r="J31" s="41">
        <f>E31/H31</f>
        <v>0</v>
      </c>
      <c r="K31" s="37" t="str">
        <f>IF(J31&gt;D27, "True", "False")</f>
        <v>False</v>
      </c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  <c r="WVS31" s="5"/>
      <c r="WVT31" s="5"/>
      <c r="WVU31" s="5"/>
      <c r="WVV31" s="5"/>
      <c r="WVW31" s="5"/>
      <c r="WVX31" s="5"/>
      <c r="WVY31" s="5"/>
      <c r="WVZ31" s="5"/>
      <c r="WWA31" s="5"/>
      <c r="WWB31" s="5"/>
      <c r="WWC31" s="5"/>
      <c r="WWD31" s="5"/>
      <c r="WWE31" s="5"/>
      <c r="WWF31" s="5"/>
      <c r="WWG31" s="5"/>
      <c r="WWH31" s="5"/>
      <c r="WWI31" s="5"/>
      <c r="WWJ31" s="5"/>
      <c r="WWK31" s="5"/>
      <c r="WWL31" s="5"/>
      <c r="WWM31" s="5"/>
      <c r="WWN31" s="5"/>
      <c r="WWO31" s="5"/>
      <c r="WWP31" s="5"/>
      <c r="WWQ31" s="5"/>
      <c r="WWR31" s="5"/>
      <c r="WWS31" s="5"/>
      <c r="WWT31" s="5"/>
      <c r="WWU31" s="5"/>
      <c r="WWV31" s="5"/>
      <c r="WWW31" s="5"/>
      <c r="WWX31" s="5"/>
      <c r="WWY31" s="5"/>
      <c r="WWZ31" s="5"/>
      <c r="WXA31" s="5"/>
      <c r="WXB31" s="5"/>
      <c r="WXC31" s="5"/>
      <c r="WXD31" s="5"/>
      <c r="WXE31" s="5"/>
      <c r="WXF31" s="5"/>
      <c r="WXG31" s="5"/>
      <c r="WXH31" s="5"/>
      <c r="WXI31" s="5"/>
      <c r="WXJ31" s="5"/>
      <c r="WXK31" s="5"/>
      <c r="WXL31" s="5"/>
      <c r="WXM31" s="5"/>
      <c r="WXN31" s="5"/>
      <c r="WXO31" s="5"/>
      <c r="WXP31" s="5"/>
      <c r="WXQ31" s="5"/>
      <c r="WXR31" s="5"/>
      <c r="WXS31" s="5"/>
      <c r="WXT31" s="5"/>
      <c r="WXU31" s="5"/>
      <c r="WXV31" s="5"/>
      <c r="WXW31" s="5"/>
      <c r="WXX31" s="5"/>
      <c r="WXY31" s="5"/>
      <c r="WXZ31" s="5"/>
      <c r="WYA31" s="5"/>
      <c r="WYB31" s="5"/>
      <c r="WYC31" s="5"/>
      <c r="WYD31" s="5"/>
      <c r="WYE31" s="5"/>
      <c r="WYF31" s="5"/>
      <c r="WYG31" s="5"/>
      <c r="WYH31" s="5"/>
      <c r="WYI31" s="5"/>
      <c r="WYJ31" s="5"/>
      <c r="WYK31" s="5"/>
      <c r="WYL31" s="5"/>
      <c r="WYM31" s="5"/>
      <c r="WYN31" s="5"/>
      <c r="WYO31" s="5"/>
      <c r="WYP31" s="5"/>
      <c r="WYQ31" s="5"/>
      <c r="WYR31" s="5"/>
      <c r="WYS31" s="5"/>
      <c r="WYT31" s="5"/>
      <c r="WYU31" s="5"/>
      <c r="WYV31" s="5"/>
      <c r="WYW31" s="5"/>
      <c r="WYX31" s="5"/>
      <c r="WYY31" s="5"/>
      <c r="WYZ31" s="5"/>
      <c r="WZA31" s="5"/>
      <c r="WZB31" s="5"/>
      <c r="WZC31" s="5"/>
      <c r="WZD31" s="5"/>
      <c r="WZE31" s="5"/>
      <c r="WZF31" s="5"/>
      <c r="WZG31" s="5"/>
      <c r="WZH31" s="5"/>
      <c r="WZI31" s="5"/>
      <c r="WZJ31" s="5"/>
      <c r="WZK31" s="5"/>
      <c r="WZL31" s="5"/>
      <c r="WZM31" s="5"/>
      <c r="WZN31" s="5"/>
      <c r="WZO31" s="5"/>
      <c r="WZP31" s="5"/>
      <c r="WZQ31" s="5"/>
      <c r="WZR31" s="5"/>
      <c r="WZS31" s="5"/>
      <c r="WZT31" s="5"/>
      <c r="WZU31" s="5"/>
      <c r="WZV31" s="5"/>
      <c r="WZW31" s="5"/>
      <c r="WZX31" s="5"/>
      <c r="WZY31" s="5"/>
      <c r="WZZ31" s="5"/>
      <c r="XAA31" s="5"/>
      <c r="XAB31" s="5"/>
      <c r="XAC31" s="5"/>
      <c r="XAD31" s="5"/>
      <c r="XAE31" s="5"/>
      <c r="XAF31" s="5"/>
      <c r="XAG31" s="5"/>
      <c r="XAH31" s="5"/>
      <c r="XAI31" s="5"/>
      <c r="XAJ31" s="5"/>
      <c r="XAK31" s="5"/>
      <c r="XAL31" s="5"/>
      <c r="XAM31" s="5"/>
      <c r="XAN31" s="5"/>
      <c r="XAO31" s="5"/>
      <c r="XAP31" s="5"/>
      <c r="XAQ31" s="5"/>
      <c r="XAR31" s="5"/>
      <c r="XAS31" s="5"/>
      <c r="XAT31" s="5"/>
      <c r="XAU31" s="5"/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  <c r="XBH31" s="5"/>
      <c r="XBI31" s="5"/>
      <c r="XBJ31" s="5"/>
      <c r="XBK31" s="5"/>
      <c r="XBL31" s="5"/>
      <c r="XBM31" s="5"/>
      <c r="XBN31" s="5"/>
      <c r="XBO31" s="5"/>
      <c r="XBP31" s="5"/>
      <c r="XBQ31" s="5"/>
      <c r="XBR31" s="5"/>
      <c r="XBS31" s="5"/>
      <c r="XBT31" s="5"/>
      <c r="XBU31" s="5"/>
      <c r="XBV31" s="5"/>
      <c r="XBW31" s="5"/>
      <c r="XBX31" s="5"/>
      <c r="XBY31" s="5"/>
      <c r="XBZ31" s="5"/>
      <c r="XCA31" s="5"/>
      <c r="XCB31" s="5"/>
      <c r="XCC31" s="5"/>
      <c r="XCD31" s="5"/>
      <c r="XCE31" s="5"/>
      <c r="XCF31" s="5"/>
      <c r="XCG31" s="5"/>
      <c r="XCH31" s="5"/>
      <c r="XCI31" s="5"/>
      <c r="XCJ31" s="5"/>
      <c r="XCK31" s="5"/>
      <c r="XCL31" s="5"/>
      <c r="XCM31" s="5"/>
      <c r="XCN31" s="5"/>
      <c r="XCO31" s="5"/>
      <c r="XCP31" s="5"/>
      <c r="XCQ31" s="5"/>
      <c r="XCR31" s="5"/>
      <c r="XCS31" s="5"/>
      <c r="XCT31" s="5"/>
      <c r="XCU31" s="5"/>
      <c r="XCV31" s="5"/>
      <c r="XCW31" s="5"/>
      <c r="XCX31" s="5"/>
      <c r="XCY31" s="5"/>
      <c r="XCZ31" s="5"/>
      <c r="XDA31" s="5"/>
      <c r="XDB31" s="5"/>
      <c r="XDC31" s="5"/>
      <c r="XDD31" s="5"/>
      <c r="XDE31" s="5"/>
      <c r="XDF31" s="5"/>
      <c r="XDG31" s="5"/>
      <c r="XDH31" s="5"/>
      <c r="XDI31" s="5"/>
      <c r="XDJ31" s="5"/>
      <c r="XDK31" s="5"/>
      <c r="XDL31" s="5"/>
      <c r="XDM31" s="5"/>
      <c r="XDN31" s="5"/>
      <c r="XDO31" s="5"/>
      <c r="XDP31" s="5"/>
      <c r="XDQ31" s="5"/>
      <c r="XDR31" s="5"/>
      <c r="XDS31" s="5"/>
      <c r="XDT31" s="5"/>
      <c r="XDU31" s="5"/>
      <c r="XDV31" s="5"/>
      <c r="XDW31" s="5"/>
      <c r="XDX31" s="5"/>
      <c r="XDY31" s="5"/>
      <c r="XDZ31" s="5"/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</row>
    <row r="32" spans="1:16382" x14ac:dyDescent="0.35">
      <c r="A32" s="34"/>
      <c r="B32" s="34"/>
      <c r="C32" s="34"/>
      <c r="D32" s="34"/>
      <c r="E32" s="26">
        <f>G8</f>
        <v>0</v>
      </c>
      <c r="F32" s="37" t="s">
        <v>0</v>
      </c>
      <c r="G32" s="49" t="s">
        <v>1</v>
      </c>
      <c r="H32" s="49">
        <v>9</v>
      </c>
      <c r="I32" s="40">
        <v>1</v>
      </c>
      <c r="J32" s="41">
        <f>E32/H32</f>
        <v>0</v>
      </c>
      <c r="K32" s="37" t="str">
        <f>IF(J32&gt;D27, "True", "False")</f>
        <v>False</v>
      </c>
    </row>
    <row r="33" spans="1:16382" x14ac:dyDescent="0.35">
      <c r="A33" s="34"/>
      <c r="B33" s="34"/>
      <c r="C33" s="34"/>
      <c r="D33" s="34"/>
      <c r="E33" s="26">
        <f>J8</f>
        <v>0</v>
      </c>
      <c r="F33" s="37" t="s">
        <v>0</v>
      </c>
      <c r="G33" s="49" t="s">
        <v>1</v>
      </c>
      <c r="H33" s="49">
        <v>9</v>
      </c>
      <c r="I33" s="40">
        <v>1</v>
      </c>
      <c r="J33" s="41">
        <f>E33/H33</f>
        <v>0</v>
      </c>
      <c r="K33" s="37" t="str">
        <f>IF(J33&gt;D27, "True", "False")</f>
        <v>False</v>
      </c>
    </row>
    <row r="34" spans="1:16382" x14ac:dyDescent="0.35">
      <c r="J34"/>
    </row>
    <row r="35" spans="1:16382" x14ac:dyDescent="0.35">
      <c r="D35" s="4"/>
      <c r="E35" s="10"/>
      <c r="F35" s="6"/>
      <c r="G35" s="6"/>
      <c r="H35" s="6"/>
      <c r="J35"/>
    </row>
    <row r="36" spans="1:16382" s="3" customFormat="1" ht="64.5" customHeight="1" x14ac:dyDescent="0.35">
      <c r="A36" s="11"/>
      <c r="B36" s="43" t="s">
        <v>47</v>
      </c>
      <c r="C36" s="12" t="s">
        <v>5</v>
      </c>
      <c r="D36" s="12" t="s">
        <v>29</v>
      </c>
      <c r="E36" s="12" t="s">
        <v>15</v>
      </c>
      <c r="F36" s="13" t="s">
        <v>20</v>
      </c>
      <c r="G36" s="14" t="s">
        <v>17</v>
      </c>
      <c r="H36" s="15" t="s">
        <v>16</v>
      </c>
      <c r="I36" s="20" t="s">
        <v>18</v>
      </c>
      <c r="J36" s="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</row>
    <row r="37" spans="1:16382" x14ac:dyDescent="0.35">
      <c r="A37" s="11" t="s">
        <v>11</v>
      </c>
      <c r="B37" s="11"/>
      <c r="C37" s="16">
        <f>J31</f>
        <v>0</v>
      </c>
      <c r="D37" s="25">
        <v>0.1</v>
      </c>
      <c r="E37" s="16">
        <f>+C37*D37</f>
        <v>0</v>
      </c>
      <c r="F37" s="17">
        <f t="shared" ref="F37:F48" si="10">+$D$27*D37</f>
        <v>0</v>
      </c>
      <c r="G37" s="18" t="e">
        <f t="shared" ref="G37:G48" si="11">+F37/C37</f>
        <v>#DIV/0!</v>
      </c>
      <c r="H37" s="19">
        <f t="shared" ref="H37:H48" si="12">+E37-F37</f>
        <v>0</v>
      </c>
      <c r="I37" s="18" t="e">
        <f>+H37/C37</f>
        <v>#DIV/0!</v>
      </c>
      <c r="J37" s="21"/>
    </row>
    <row r="38" spans="1:16382" x14ac:dyDescent="0.35">
      <c r="A38" s="11" t="s">
        <v>12</v>
      </c>
      <c r="B38" s="11"/>
      <c r="C38" s="16">
        <f>J31</f>
        <v>0</v>
      </c>
      <c r="D38" s="25">
        <v>0</v>
      </c>
      <c r="E38" s="16">
        <f t="shared" ref="E38:E48" si="13">+C38*D38</f>
        <v>0</v>
      </c>
      <c r="F38" s="17">
        <f t="shared" si="10"/>
        <v>0</v>
      </c>
      <c r="G38" s="18" t="e">
        <f t="shared" si="11"/>
        <v>#DIV/0!</v>
      </c>
      <c r="H38" s="19">
        <f t="shared" si="12"/>
        <v>0</v>
      </c>
      <c r="I38" s="18" t="e">
        <f t="shared" ref="I38:I48" si="14">+H38/C38</f>
        <v>#DIV/0!</v>
      </c>
      <c r="J38" s="21"/>
    </row>
    <row r="39" spans="1:16382" x14ac:dyDescent="0.35">
      <c r="A39" s="11" t="s">
        <v>13</v>
      </c>
      <c r="B39" s="11"/>
      <c r="C39" s="16">
        <f>J31</f>
        <v>0</v>
      </c>
      <c r="D39" s="25">
        <v>0</v>
      </c>
      <c r="E39" s="16">
        <f t="shared" si="13"/>
        <v>0</v>
      </c>
      <c r="F39" s="17">
        <f t="shared" si="10"/>
        <v>0</v>
      </c>
      <c r="G39" s="18" t="e">
        <f t="shared" si="11"/>
        <v>#DIV/0!</v>
      </c>
      <c r="H39" s="19">
        <f t="shared" si="12"/>
        <v>0</v>
      </c>
      <c r="I39" s="18" t="e">
        <f t="shared" si="14"/>
        <v>#DIV/0!</v>
      </c>
      <c r="J39" s="21"/>
    </row>
    <row r="40" spans="1:16382" x14ac:dyDescent="0.35">
      <c r="A40" s="11" t="s">
        <v>14</v>
      </c>
      <c r="B40" s="11"/>
      <c r="C40" s="16">
        <f>J31</f>
        <v>0</v>
      </c>
      <c r="D40" s="25">
        <v>0</v>
      </c>
      <c r="E40" s="16">
        <f t="shared" si="13"/>
        <v>0</v>
      </c>
      <c r="F40" s="17">
        <f t="shared" si="10"/>
        <v>0</v>
      </c>
      <c r="G40" s="18" t="e">
        <f t="shared" si="11"/>
        <v>#DIV/0!</v>
      </c>
      <c r="H40" s="19">
        <f t="shared" si="12"/>
        <v>0</v>
      </c>
      <c r="I40" s="18" t="e">
        <f t="shared" si="14"/>
        <v>#DIV/0!</v>
      </c>
      <c r="J40" s="21"/>
    </row>
    <row r="41" spans="1:16382" x14ac:dyDescent="0.35">
      <c r="A41" s="11" t="s">
        <v>21</v>
      </c>
      <c r="B41" s="11"/>
      <c r="C41" s="16">
        <f>J31</f>
        <v>0</v>
      </c>
      <c r="D41" s="25">
        <v>0</v>
      </c>
      <c r="E41" s="16">
        <f t="shared" si="13"/>
        <v>0</v>
      </c>
      <c r="F41" s="17">
        <f t="shared" si="10"/>
        <v>0</v>
      </c>
      <c r="G41" s="18" t="e">
        <f t="shared" si="11"/>
        <v>#DIV/0!</v>
      </c>
      <c r="H41" s="19">
        <f t="shared" si="12"/>
        <v>0</v>
      </c>
      <c r="I41" s="18" t="e">
        <f t="shared" si="14"/>
        <v>#DIV/0!</v>
      </c>
      <c r="J41" s="21"/>
    </row>
    <row r="42" spans="1:16382" x14ac:dyDescent="0.35">
      <c r="A42" s="11" t="s">
        <v>22</v>
      </c>
      <c r="B42" s="11"/>
      <c r="C42" s="16">
        <f>J31</f>
        <v>0</v>
      </c>
      <c r="D42" s="25">
        <v>0</v>
      </c>
      <c r="E42" s="16">
        <f t="shared" si="13"/>
        <v>0</v>
      </c>
      <c r="F42" s="17">
        <f t="shared" si="10"/>
        <v>0</v>
      </c>
      <c r="G42" s="18" t="e">
        <f t="shared" si="11"/>
        <v>#DIV/0!</v>
      </c>
      <c r="H42" s="19">
        <f t="shared" si="12"/>
        <v>0</v>
      </c>
      <c r="I42" s="18" t="e">
        <f t="shared" si="14"/>
        <v>#DIV/0!</v>
      </c>
      <c r="J42" s="21"/>
    </row>
    <row r="43" spans="1:16382" x14ac:dyDescent="0.35">
      <c r="A43" s="11" t="s">
        <v>23</v>
      </c>
      <c r="B43" s="11"/>
      <c r="C43" s="16">
        <f>J31</f>
        <v>0</v>
      </c>
      <c r="D43" s="25">
        <v>0</v>
      </c>
      <c r="E43" s="16">
        <f t="shared" si="13"/>
        <v>0</v>
      </c>
      <c r="F43" s="17">
        <f t="shared" si="10"/>
        <v>0</v>
      </c>
      <c r="G43" s="18" t="e">
        <f t="shared" si="11"/>
        <v>#DIV/0!</v>
      </c>
      <c r="H43" s="19">
        <f t="shared" si="12"/>
        <v>0</v>
      </c>
      <c r="I43" s="18" t="e">
        <f t="shared" si="14"/>
        <v>#DIV/0!</v>
      </c>
      <c r="J43" s="21"/>
    </row>
    <row r="44" spans="1:16382" s="5" customFormat="1" x14ac:dyDescent="0.35">
      <c r="A44" s="11" t="s">
        <v>24</v>
      </c>
      <c r="B44" s="11"/>
      <c r="C44" s="16">
        <f>J31</f>
        <v>0</v>
      </c>
      <c r="D44" s="25">
        <v>0</v>
      </c>
      <c r="E44" s="16">
        <f t="shared" si="13"/>
        <v>0</v>
      </c>
      <c r="F44" s="17">
        <f t="shared" si="10"/>
        <v>0</v>
      </c>
      <c r="G44" s="18" t="e">
        <f t="shared" si="11"/>
        <v>#DIV/0!</v>
      </c>
      <c r="H44" s="19">
        <f t="shared" si="12"/>
        <v>0</v>
      </c>
      <c r="I44" s="18" t="e">
        <f t="shared" si="14"/>
        <v>#DIV/0!</v>
      </c>
      <c r="J44" s="21"/>
    </row>
    <row r="45" spans="1:16382" x14ac:dyDescent="0.35">
      <c r="A45" s="11" t="s">
        <v>25</v>
      </c>
      <c r="B45" s="11"/>
      <c r="C45" s="16">
        <f>J31</f>
        <v>0</v>
      </c>
      <c r="D45" s="25">
        <v>0</v>
      </c>
      <c r="E45" s="16">
        <f t="shared" si="13"/>
        <v>0</v>
      </c>
      <c r="F45" s="17">
        <f t="shared" si="10"/>
        <v>0</v>
      </c>
      <c r="G45" s="18" t="e">
        <f t="shared" si="11"/>
        <v>#DIV/0!</v>
      </c>
      <c r="H45" s="19">
        <f t="shared" si="12"/>
        <v>0</v>
      </c>
      <c r="I45" s="18" t="e">
        <f t="shared" si="14"/>
        <v>#DIV/0!</v>
      </c>
      <c r="J45" s="21"/>
    </row>
    <row r="46" spans="1:16382" x14ac:dyDescent="0.35">
      <c r="A46" s="11" t="s">
        <v>26</v>
      </c>
      <c r="B46" s="11"/>
      <c r="C46" s="16">
        <f>J31</f>
        <v>0</v>
      </c>
      <c r="D46" s="25">
        <v>0</v>
      </c>
      <c r="E46" s="16">
        <f t="shared" si="13"/>
        <v>0</v>
      </c>
      <c r="F46" s="17">
        <f t="shared" si="10"/>
        <v>0</v>
      </c>
      <c r="G46" s="18" t="e">
        <f t="shared" si="11"/>
        <v>#DIV/0!</v>
      </c>
      <c r="H46" s="19">
        <f t="shared" si="12"/>
        <v>0</v>
      </c>
      <c r="I46" s="18" t="e">
        <f t="shared" si="14"/>
        <v>#DIV/0!</v>
      </c>
      <c r="J46" s="21"/>
    </row>
    <row r="47" spans="1:16382" x14ac:dyDescent="0.35">
      <c r="A47" s="11" t="s">
        <v>27</v>
      </c>
      <c r="B47" s="11"/>
      <c r="C47" s="16">
        <f>J31</f>
        <v>0</v>
      </c>
      <c r="D47" s="25">
        <v>0</v>
      </c>
      <c r="E47" s="16">
        <f t="shared" si="13"/>
        <v>0</v>
      </c>
      <c r="F47" s="17">
        <f t="shared" si="10"/>
        <v>0</v>
      </c>
      <c r="G47" s="18" t="e">
        <f t="shared" si="11"/>
        <v>#DIV/0!</v>
      </c>
      <c r="H47" s="19">
        <f t="shared" si="12"/>
        <v>0</v>
      </c>
      <c r="I47" s="18" t="e">
        <f t="shared" si="14"/>
        <v>#DIV/0!</v>
      </c>
      <c r="J47" s="21"/>
    </row>
    <row r="48" spans="1:16382" x14ac:dyDescent="0.35">
      <c r="A48" s="11" t="s">
        <v>28</v>
      </c>
      <c r="B48" s="11"/>
      <c r="C48" s="16">
        <f>J31</f>
        <v>0</v>
      </c>
      <c r="D48" s="25">
        <v>0</v>
      </c>
      <c r="E48" s="16">
        <f t="shared" si="13"/>
        <v>0</v>
      </c>
      <c r="F48" s="17">
        <f t="shared" si="10"/>
        <v>0</v>
      </c>
      <c r="G48" s="18" t="e">
        <f t="shared" si="11"/>
        <v>#DIV/0!</v>
      </c>
      <c r="H48" s="19">
        <f t="shared" si="12"/>
        <v>0</v>
      </c>
      <c r="I48" s="18" t="e">
        <f t="shared" si="14"/>
        <v>#DIV/0!</v>
      </c>
      <c r="J48" s="21"/>
    </row>
    <row r="49" spans="1:10" x14ac:dyDescent="0.35">
      <c r="I49" s="21"/>
      <c r="J49"/>
    </row>
    <row r="50" spans="1:10" x14ac:dyDescent="0.35">
      <c r="I50" s="21"/>
      <c r="J50"/>
    </row>
    <row r="51" spans="1:10" ht="15" thickBot="1" x14ac:dyDescent="0.4">
      <c r="I51" s="21"/>
      <c r="J51" s="21"/>
    </row>
    <row r="52" spans="1:10" ht="15" thickBot="1" x14ac:dyDescent="0.4">
      <c r="E52" s="51">
        <f>SUM(E37:E48)</f>
        <v>0</v>
      </c>
      <c r="F52" s="52">
        <f>SUM(F37:F48)</f>
        <v>0</v>
      </c>
      <c r="G52" s="52"/>
      <c r="H52" s="53">
        <f>SUM(H37:H48)</f>
        <v>0</v>
      </c>
      <c r="I52" s="21"/>
      <c r="J52" s="21"/>
    </row>
    <row r="53" spans="1:10" s="2" customFormat="1" x14ac:dyDescent="0.35">
      <c r="A53"/>
      <c r="B53"/>
      <c r="C53"/>
      <c r="D53"/>
      <c r="E53" s="54"/>
      <c r="F53" s="55" t="s">
        <v>48</v>
      </c>
      <c r="G53" s="56"/>
      <c r="H53" s="57"/>
      <c r="I53" s="22"/>
      <c r="J53" s="21"/>
    </row>
    <row r="54" spans="1:10" x14ac:dyDescent="0.35">
      <c r="E54" s="54"/>
      <c r="F54" s="58"/>
      <c r="G54" s="59"/>
      <c r="H54" s="60">
        <f>H52-H53</f>
        <v>0</v>
      </c>
      <c r="I54" s="21"/>
      <c r="J54" s="21"/>
    </row>
    <row r="55" spans="1:10" x14ac:dyDescent="0.35">
      <c r="F55" s="44"/>
      <c r="H55" s="50" t="e">
        <f>H54/H52</f>
        <v>#DIV/0!</v>
      </c>
      <c r="I55" s="21"/>
      <c r="J55" s="21"/>
    </row>
    <row r="56" spans="1:10" s="2" customFormat="1" x14ac:dyDescent="0.35">
      <c r="A56"/>
      <c r="B56"/>
      <c r="C56"/>
      <c r="D56"/>
      <c r="E56"/>
      <c r="F56" s="44"/>
      <c r="G56" s="1"/>
      <c r="H56" s="45" t="e">
        <f>IF(H55&gt;0%,"Not Met", IF(H55 &lt; -1%, "Too Much", "OK"))</f>
        <v>#DIV/0!</v>
      </c>
      <c r="I56" s="22"/>
      <c r="J56" s="21"/>
    </row>
    <row r="57" spans="1:10" ht="15" thickBot="1" x14ac:dyDescent="0.4">
      <c r="F57" s="46"/>
      <c r="G57" s="47"/>
      <c r="H57" s="48"/>
      <c r="I57" s="21"/>
      <c r="J57" s="21"/>
    </row>
    <row r="58" spans="1:10" x14ac:dyDescent="0.35">
      <c r="I58" s="21"/>
      <c r="J58" s="21"/>
    </row>
    <row r="59" spans="1:10" x14ac:dyDescent="0.35">
      <c r="I59" s="21"/>
      <c r="J59" s="21"/>
    </row>
    <row r="60" spans="1:10" s="2" customFormat="1" x14ac:dyDescent="0.35">
      <c r="A60"/>
      <c r="B60"/>
      <c r="C60"/>
      <c r="D60"/>
      <c r="E60"/>
      <c r="F60" s="1"/>
      <c r="G60" s="1"/>
      <c r="H60" s="1"/>
      <c r="I60" s="22"/>
      <c r="J60" s="21"/>
    </row>
    <row r="61" spans="1:10" x14ac:dyDescent="0.35">
      <c r="I61" s="21"/>
      <c r="J61" s="21"/>
    </row>
    <row r="62" spans="1:10" s="2" customFormat="1" x14ac:dyDescent="0.35">
      <c r="A62"/>
      <c r="B62"/>
      <c r="C62"/>
      <c r="D62"/>
      <c r="E62"/>
      <c r="F62" s="1"/>
      <c r="G62" s="1"/>
      <c r="H62" s="1"/>
      <c r="I62" s="22"/>
      <c r="J62" s="21"/>
    </row>
    <row r="63" spans="1:10" x14ac:dyDescent="0.35">
      <c r="I63" s="21"/>
      <c r="J63" s="21"/>
    </row>
    <row r="64" spans="1:10" x14ac:dyDescent="0.35">
      <c r="I64" s="21"/>
      <c r="J64" s="21"/>
    </row>
    <row r="65" spans="1:10" s="2" customFormat="1" x14ac:dyDescent="0.35">
      <c r="A65"/>
      <c r="B65"/>
      <c r="C65"/>
      <c r="D65"/>
      <c r="E65"/>
      <c r="F65" s="1"/>
      <c r="G65" s="1"/>
      <c r="H65" s="1"/>
      <c r="I65" s="22"/>
      <c r="J65" s="21"/>
    </row>
    <row r="66" spans="1:10" x14ac:dyDescent="0.35">
      <c r="I66" s="21"/>
      <c r="J66" s="21"/>
    </row>
    <row r="67" spans="1:10" x14ac:dyDescent="0.35">
      <c r="I67" s="21"/>
      <c r="J67" s="21"/>
    </row>
    <row r="68" spans="1:10" x14ac:dyDescent="0.35">
      <c r="I68" s="21"/>
      <c r="J68" s="21"/>
    </row>
    <row r="69" spans="1:10" x14ac:dyDescent="0.35">
      <c r="I69" s="21"/>
      <c r="J69" s="21"/>
    </row>
    <row r="70" spans="1:10" x14ac:dyDescent="0.35">
      <c r="I70" s="21"/>
      <c r="J70" s="21"/>
    </row>
    <row r="71" spans="1:10" x14ac:dyDescent="0.35">
      <c r="I71" s="21"/>
      <c r="J71" s="21"/>
    </row>
    <row r="72" spans="1:10" x14ac:dyDescent="0.35">
      <c r="I72" s="21"/>
      <c r="J72" s="21"/>
    </row>
    <row r="73" spans="1:10" x14ac:dyDescent="0.35">
      <c r="I73" s="21"/>
      <c r="J73" s="21"/>
    </row>
    <row r="74" spans="1:10" x14ac:dyDescent="0.35">
      <c r="I74" s="21"/>
      <c r="J74" s="21"/>
    </row>
    <row r="75" spans="1:10" x14ac:dyDescent="0.35">
      <c r="I75" s="21"/>
      <c r="J75" s="21"/>
    </row>
    <row r="76" spans="1:10" x14ac:dyDescent="0.35">
      <c r="I76" s="21"/>
      <c r="J76" s="21"/>
    </row>
    <row r="77" spans="1:10" x14ac:dyDescent="0.35">
      <c r="I77" s="21"/>
      <c r="J77" s="21"/>
    </row>
    <row r="78" spans="1:10" x14ac:dyDescent="0.35">
      <c r="I78" s="21"/>
      <c r="J78" s="21"/>
    </row>
    <row r="79" spans="1:10" x14ac:dyDescent="0.35">
      <c r="I79" s="21"/>
      <c r="J79" s="21"/>
    </row>
    <row r="80" spans="1:10" x14ac:dyDescent="0.35">
      <c r="I80" s="21"/>
      <c r="J80" s="21"/>
    </row>
    <row r="81" spans="1:10" s="2" customFormat="1" x14ac:dyDescent="0.35">
      <c r="A81"/>
      <c r="B81"/>
      <c r="C81"/>
      <c r="D81"/>
      <c r="E81"/>
      <c r="F81" s="1"/>
      <c r="G81" s="1"/>
      <c r="H81" s="1"/>
      <c r="I81" s="22"/>
      <c r="J81" s="21"/>
    </row>
    <row r="82" spans="1:10" x14ac:dyDescent="0.35">
      <c r="I82" s="21"/>
      <c r="J82" s="21"/>
    </row>
    <row r="83" spans="1:10" x14ac:dyDescent="0.35">
      <c r="I83" s="21"/>
      <c r="J83" s="21"/>
    </row>
    <row r="84" spans="1:10" x14ac:dyDescent="0.35">
      <c r="I84" s="21"/>
      <c r="J84" s="21"/>
    </row>
    <row r="85" spans="1:10" x14ac:dyDescent="0.35">
      <c r="I85" s="21"/>
      <c r="J85" s="21"/>
    </row>
    <row r="86" spans="1:10" x14ac:dyDescent="0.35">
      <c r="I86" s="21"/>
      <c r="J86" s="21"/>
    </row>
    <row r="87" spans="1:10" x14ac:dyDescent="0.35">
      <c r="I87" s="21"/>
      <c r="J87" s="21"/>
    </row>
    <row r="88" spans="1:10" x14ac:dyDescent="0.35">
      <c r="I88" s="21"/>
      <c r="J88" s="21"/>
    </row>
    <row r="89" spans="1:10" x14ac:dyDescent="0.35">
      <c r="I89" s="21"/>
      <c r="J89" s="21"/>
    </row>
    <row r="90" spans="1:10" x14ac:dyDescent="0.35">
      <c r="I90" s="23"/>
      <c r="J90" s="21"/>
    </row>
    <row r="91" spans="1:10" x14ac:dyDescent="0.35">
      <c r="I91" s="23"/>
      <c r="J91" s="21"/>
    </row>
    <row r="92" spans="1:10" x14ac:dyDescent="0.35">
      <c r="I92" s="23"/>
      <c r="J92" s="21"/>
    </row>
    <row r="93" spans="1:10" x14ac:dyDescent="0.35">
      <c r="I93" s="21"/>
      <c r="J93" s="21"/>
    </row>
    <row r="94" spans="1:10" s="1" customFormat="1" x14ac:dyDescent="0.35">
      <c r="A94"/>
      <c r="B94"/>
      <c r="C94"/>
      <c r="D94"/>
      <c r="E94"/>
    </row>
    <row r="95" spans="1:10" s="1" customFormat="1" x14ac:dyDescent="0.35">
      <c r="A95"/>
      <c r="B95"/>
      <c r="C95"/>
      <c r="D95"/>
      <c r="E95"/>
    </row>
    <row r="96" spans="1:10" s="1" customFormat="1" x14ac:dyDescent="0.35">
      <c r="A96"/>
      <c r="B96"/>
      <c r="C96"/>
      <c r="D96"/>
      <c r="E96"/>
    </row>
    <row r="97" spans="1:5" s="1" customFormat="1" x14ac:dyDescent="0.35">
      <c r="A97"/>
      <c r="B97"/>
      <c r="C97"/>
      <c r="D97"/>
      <c r="E97"/>
    </row>
  </sheetData>
  <mergeCells count="18">
    <mergeCell ref="A19:B19"/>
    <mergeCell ref="A21:B21"/>
    <mergeCell ref="A22:B22"/>
    <mergeCell ref="A23:B23"/>
    <mergeCell ref="A24:B24"/>
    <mergeCell ref="A1:K2"/>
    <mergeCell ref="B27:C27"/>
    <mergeCell ref="A4:B4"/>
    <mergeCell ref="A10:B10"/>
    <mergeCell ref="A11:B11"/>
    <mergeCell ref="A12:B12"/>
    <mergeCell ref="A13:B13"/>
    <mergeCell ref="A14:B14"/>
    <mergeCell ref="A15:B15"/>
    <mergeCell ref="A17:B17"/>
    <mergeCell ref="A16:B16"/>
    <mergeCell ref="A18:B18"/>
    <mergeCell ref="A20:B20"/>
  </mergeCells>
  <pageMargins left="0.7" right="0.7" top="0.75" bottom="0.75" header="0.3" footer="0.3"/>
  <pageSetup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A1A2E18C44534D82AB3FD8AE73B3E2" ma:contentTypeVersion="0" ma:contentTypeDescription="Create a new document." ma:contentTypeScope="" ma:versionID="cdf200511e5156fe4874c3c90b2fe2f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6AD826-8D92-47D1-93AD-E0D73CC411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201C14-A431-4A9E-9C6D-01C7A6CE6218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218E4AC-80D0-4CB5-BFBE-2C5442CFC1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 Faculty</vt:lpstr>
      <vt:lpstr>AY Faculty</vt:lpstr>
    </vt:vector>
  </TitlesOfParts>
  <Company>Purdue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mrawles</dc:creator>
  <cp:lastModifiedBy>Mariga, Michelle Lynn</cp:lastModifiedBy>
  <cp:lastPrinted>2014-01-21T16:22:11Z</cp:lastPrinted>
  <dcterms:created xsi:type="dcterms:W3CDTF">2011-08-02T17:52:11Z</dcterms:created>
  <dcterms:modified xsi:type="dcterms:W3CDTF">2025-04-08T13:11:22Z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0x010100ACA1A2E18C44534D82AB3FD8AE73B3E2</vt:lpwstr>
  </property>
  <property fmtid="{D5CDD505-2E9C-101B-9397-08002B2CF9AE}" pid="4" name="MSIP_Label_f7606f69-b0ae-4874-be30-7d43a3c7be10_Enabled">
    <vt:lpwstr>true</vt:lpwstr>
  </property>
  <property fmtid="{D5CDD505-2E9C-101B-9397-08002B2CF9AE}" pid="5" name="MSIP_Label_f7606f69-b0ae-4874-be30-7d43a3c7be10_SetDate">
    <vt:lpwstr>2025-04-04T18:18:12Z</vt:lpwstr>
  </property>
  <property fmtid="{D5CDD505-2E9C-101B-9397-08002B2CF9AE}" pid="6" name="MSIP_Label_f7606f69-b0ae-4874-be30-7d43a3c7be10_Method">
    <vt:lpwstr>Standard</vt:lpwstr>
  </property>
  <property fmtid="{D5CDD505-2E9C-101B-9397-08002B2CF9AE}" pid="7" name="MSIP_Label_f7606f69-b0ae-4874-be30-7d43a3c7be10_Name">
    <vt:lpwstr>defa4170-0d19-0005-0001-bc88714345d2</vt:lpwstr>
  </property>
  <property fmtid="{D5CDD505-2E9C-101B-9397-08002B2CF9AE}" pid="8" name="MSIP_Label_f7606f69-b0ae-4874-be30-7d43a3c7be10_SiteId">
    <vt:lpwstr>4130bd39-7c53-419c-b1e5-8758d6d63f21</vt:lpwstr>
  </property>
  <property fmtid="{D5CDD505-2E9C-101B-9397-08002B2CF9AE}" pid="9" name="MSIP_Label_f7606f69-b0ae-4874-be30-7d43a3c7be10_ActionId">
    <vt:lpwstr>4b09da2d-5b7b-4b52-b337-56314e22090a</vt:lpwstr>
  </property>
  <property fmtid="{D5CDD505-2E9C-101B-9397-08002B2CF9AE}" pid="10" name="MSIP_Label_f7606f69-b0ae-4874-be30-7d43a3c7be10_ContentBits">
    <vt:lpwstr>0</vt:lpwstr>
  </property>
  <property fmtid="{D5CDD505-2E9C-101B-9397-08002B2CF9AE}" pid="11" name="MSIP_Label_f7606f69-b0ae-4874-be30-7d43a3c7be10_Tag">
    <vt:lpwstr>10, 3, 0, 1</vt:lpwstr>
  </property>
</Properties>
</file>