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Y FEES&amp;INS.XLS" sheetId="1" r:id="rId1"/>
  </sheets>
  <definedNames>
    <definedName name="fee_current">'FY FEES&amp;INS.XLS'!$D$39</definedName>
    <definedName name="fee_increase">'FY FEES&amp;INS.XLS'!$B$39</definedName>
    <definedName name="fee_new">'FY FEES&amp;INS.XLS'!$D$40</definedName>
    <definedName name="feea">'FY FEES&amp;INS.XLS'!$D$41</definedName>
    <definedName name="feeb">'FY FEES&amp;INS.XLS'!$D$42</definedName>
    <definedName name="feec">'FY FEES&amp;INS.XLS'!$D$43</definedName>
    <definedName name="feed">'FY FEES&amp;INS.XLS'!$D$44</definedName>
    <definedName name="feee">'FY FEES&amp;INS.XLS'!$D$45</definedName>
    <definedName name="feef">'FY FEES&amp;INS.XLS'!$D$46</definedName>
    <definedName name="feeg">'FY FEES&amp;INS.XLS'!$D$47</definedName>
    <definedName name="feeh">'FY FEES&amp;INS.XLS'!$D$48</definedName>
    <definedName name="feei">'FY FEES&amp;INS.XLS'!$D$49</definedName>
    <definedName name="feej">'FY FEES&amp;INS.XLS'!$D$50</definedName>
    <definedName name="ins._current">'FY FEES&amp;INS.XLS'!$G$39</definedName>
    <definedName name="ins._new">'FY FEES&amp;INS.XLS'!$G$40</definedName>
    <definedName name="ins_increase">'FY FEES&amp;INS.XLS'!$A$40</definedName>
    <definedName name="insa">'FY FEES&amp;INS.XLS'!$G$41</definedName>
    <definedName name="insb">'FY FEES&amp;INS.XLS'!$G$42</definedName>
    <definedName name="insc">'FY FEES&amp;INS.XLS'!$G$43</definedName>
    <definedName name="insd">'FY FEES&amp;INS.XLS'!$G$44</definedName>
    <definedName name="inse">'FY FEES&amp;INS.XLS'!$G$45</definedName>
    <definedName name="insf">'FY FEES&amp;INS.XLS'!$G$46</definedName>
    <definedName name="insg">'FY FEES&amp;INS.XLS'!$G$47</definedName>
    <definedName name="insurance">#REF!</definedName>
    <definedName name="insurance_2">#REF!</definedName>
    <definedName name="insurance_3">#REF!</definedName>
    <definedName name="insurance_4">#REF!</definedName>
    <definedName name="insurance_5">#REF!</definedName>
    <definedName name="new_insurance">#REF!</definedName>
    <definedName name="new_other_fringes">#REF!</definedName>
    <definedName name="new_remits">#REF!</definedName>
    <definedName name="new_salary">#REF!</definedName>
    <definedName name="other_fringes">#REF!</definedName>
    <definedName name="other_fringes_2">#REF!</definedName>
    <definedName name="other_fringes_3">#REF!</definedName>
    <definedName name="other_fringes_4">#REF!</definedName>
    <definedName name="other_fringes_5">#REF!</definedName>
    <definedName name="_xlnm.Print_Area" localSheetId="0">'FY FEES&amp;INS.XLS'!$A$1:$N$37</definedName>
    <definedName name="remits">#REF!</definedName>
    <definedName name="remits_2">#REF!</definedName>
    <definedName name="remits_3">#REF!</definedName>
    <definedName name="remits_4">#REF!</definedName>
    <definedName name="remits_5">#REF!</definedName>
    <definedName name="remits_6">#REF!</definedName>
    <definedName name="salary">#REF!</definedName>
    <definedName name="salary_2">#REF!</definedName>
    <definedName name="salary_3">#REF!</definedName>
    <definedName name="salary_4">#REF!</definedName>
    <definedName name="salary_5">#REF!</definedName>
    <definedName name="two_month">#REF!</definedName>
  </definedNames>
  <calcPr fullCalcOnLoad="1"/>
</workbook>
</file>

<file path=xl/sharedStrings.xml><?xml version="1.0" encoding="utf-8"?>
<sst xmlns="http://schemas.openxmlformats.org/spreadsheetml/2006/main" count="92" uniqueCount="39">
  <si>
    <t>annual</t>
  </si>
  <si>
    <t>12 months</t>
  </si>
  <si>
    <t>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</si>
  <si>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</si>
  <si>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</si>
  <si>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</si>
  <si>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</si>
  <si>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</si>
  <si>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</si>
  <si>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</si>
  <si>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</si>
  <si>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</si>
  <si>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</si>
  <si>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</si>
  <si>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</si>
  <si>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month</t>
  </si>
  <si>
    <t>monthly</t>
  </si>
  <si>
    <t>Questions?:</t>
  </si>
  <si>
    <t>fee current</t>
  </si>
  <si>
    <t>fee new</t>
  </si>
  <si>
    <t>fee +1</t>
  </si>
  <si>
    <t>fee +2</t>
  </si>
  <si>
    <t>fee +3</t>
  </si>
  <si>
    <t>fee +4</t>
  </si>
  <si>
    <t>fee +5</t>
  </si>
  <si>
    <t>fee +6</t>
  </si>
  <si>
    <t>fee +7</t>
  </si>
  <si>
    <t>per mo.</t>
  </si>
  <si>
    <t>Amanda Hamaker</t>
  </si>
  <si>
    <t>ahamaker@purdue.edu</t>
  </si>
  <si>
    <t>fee +8</t>
  </si>
  <si>
    <t>1st month of estimating rates for remissions</t>
  </si>
  <si>
    <t>Inflation Rate</t>
  </si>
  <si>
    <t>Rate Year</t>
  </si>
  <si>
    <t>Revised</t>
  </si>
  <si>
    <t>fee +9</t>
  </si>
  <si>
    <t>fee +10</t>
  </si>
  <si>
    <t>.</t>
  </si>
  <si>
    <t xml:space="preserve">Graduate Fee Remission Calculations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</si>
</sst>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u val="single"/>
      <sz val="8"/>
      <name val="Arial"/>
      <family val="0"/>
    </font>
    <font>
      <b/>
      <i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53" applyAlignment="1" applyProtection="1">
      <alignment/>
      <protection/>
    </xf>
    <xf numFmtId="0" fontId="4" fillId="0" borderId="0" xfId="0" applyFont="1" applyAlignment="1">
      <alignment horizontal="center"/>
    </xf>
    <xf numFmtId="0" fontId="6" fillId="1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4" fontId="6" fillId="1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6" fillId="1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amaker@purdue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0.57421875" style="8" customWidth="1"/>
    <col min="2" max="2" width="7.00390625" style="2" customWidth="1"/>
    <col min="3" max="14" width="8.7109375" style="2" customWidth="1"/>
  </cols>
  <sheetData>
    <row r="1" spans="3:14" ht="15">
      <c r="C1" s="28" t="s">
        <v>38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3:14" ht="12.7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9"/>
      <c r="B3" s="12" t="s">
        <v>31</v>
      </c>
      <c r="C3" s="21"/>
      <c r="D3" s="21"/>
      <c r="E3" s="21"/>
      <c r="F3" s="18"/>
      <c r="G3" s="18"/>
      <c r="H3" s="18"/>
      <c r="I3" s="18"/>
      <c r="J3" s="18"/>
      <c r="K3" s="18"/>
      <c r="L3" s="18"/>
      <c r="M3" s="18"/>
      <c r="N3" s="18"/>
    </row>
    <row r="5" spans="1:14" ht="12.75">
      <c r="A5" s="8">
        <v>2019</v>
      </c>
      <c r="B5" s="1" t="s">
        <v>0</v>
      </c>
      <c r="C5" s="10">
        <f aca="true" t="shared" si="0" ref="C5:C15">SUM(C23:N23)</f>
        <v>10320</v>
      </c>
      <c r="D5" s="10">
        <f aca="true" t="shared" si="1" ref="D5:D14">SUM(D23:N23)+SUM(C24:C24)</f>
        <v>10320</v>
      </c>
      <c r="E5" s="10">
        <f aca="true" t="shared" si="2" ref="E5:E14">SUM(E23:N23)+SUM(C24:D24)</f>
        <v>10320</v>
      </c>
      <c r="F5" s="10">
        <f aca="true" t="shared" si="3" ref="F5:F14">SUM(F23:N23)+SUM(C24:E24)</f>
        <v>10320</v>
      </c>
      <c r="G5" s="10">
        <f aca="true" t="shared" si="4" ref="G5:G14">SUM(G23:N23)+SUM(C24:F24)</f>
        <v>10320</v>
      </c>
      <c r="H5" s="10">
        <f aca="true" t="shared" si="5" ref="H5:H14">SUM(H23:N23)+SUM(C24:G24)</f>
        <v>10320</v>
      </c>
      <c r="I5" s="27">
        <f aca="true" t="shared" si="6" ref="I5:I14">SUM(I23:N23)+SUM(C24:H24)</f>
        <v>10320</v>
      </c>
      <c r="J5" s="10">
        <f aca="true" t="shared" si="7" ref="J5:J14">SUM(J23:N23)+SUM(C24:I24)</f>
        <v>10370</v>
      </c>
      <c r="K5" s="10">
        <f aca="true" t="shared" si="8" ref="K5:K14">SUM(K23:N23)+SUM(C24:J24)</f>
        <v>10420</v>
      </c>
      <c r="L5" s="10">
        <f aca="true" t="shared" si="9" ref="L5:L14">SUM(L23:N23)+SUM(C24:K24)</f>
        <v>10470</v>
      </c>
      <c r="M5" s="10">
        <f aca="true" t="shared" si="10" ref="M5:M14">SUM(M23:N23)+SUM(C24:L24)</f>
        <v>10520</v>
      </c>
      <c r="N5" s="10">
        <f aca="true" t="shared" si="11" ref="N5:N14">SUM(N23:N23)+SUM(C24:M24)</f>
        <v>10570</v>
      </c>
    </row>
    <row r="6" spans="1:14" ht="12.75">
      <c r="A6" s="8">
        <v>2020</v>
      </c>
      <c r="B6" s="1" t="s">
        <v>0</v>
      </c>
      <c r="C6" s="10">
        <f t="shared" si="0"/>
        <v>10620</v>
      </c>
      <c r="D6" s="10">
        <f t="shared" si="1"/>
        <v>10670</v>
      </c>
      <c r="E6" s="10">
        <f t="shared" si="2"/>
        <v>10720</v>
      </c>
      <c r="F6" s="10">
        <f t="shared" si="3"/>
        <v>10770</v>
      </c>
      <c r="G6" s="10">
        <f t="shared" si="4"/>
        <v>10820</v>
      </c>
      <c r="H6" s="10">
        <f t="shared" si="5"/>
        <v>10870</v>
      </c>
      <c r="I6" s="10">
        <f t="shared" si="6"/>
        <v>10920</v>
      </c>
      <c r="J6" s="10">
        <f t="shared" si="7"/>
        <v>10920</v>
      </c>
      <c r="K6" s="10">
        <f t="shared" si="8"/>
        <v>10920</v>
      </c>
      <c r="L6" s="10">
        <f t="shared" si="9"/>
        <v>10920</v>
      </c>
      <c r="M6" s="10">
        <f t="shared" si="10"/>
        <v>10920</v>
      </c>
      <c r="N6" s="10">
        <f t="shared" si="11"/>
        <v>10920</v>
      </c>
    </row>
    <row r="7" spans="1:14" ht="12.75">
      <c r="A7" s="8">
        <v>2021</v>
      </c>
      <c r="B7" s="1" t="s">
        <v>0</v>
      </c>
      <c r="C7" s="10">
        <f t="shared" si="0"/>
        <v>10920</v>
      </c>
      <c r="D7" s="10">
        <f t="shared" si="1"/>
        <v>10920</v>
      </c>
      <c r="E7" s="10">
        <f t="shared" si="2"/>
        <v>10920</v>
      </c>
      <c r="F7" s="10">
        <f t="shared" si="3"/>
        <v>10920</v>
      </c>
      <c r="G7" s="10">
        <f t="shared" si="4"/>
        <v>10920</v>
      </c>
      <c r="H7" s="10">
        <f t="shared" si="5"/>
        <v>10920</v>
      </c>
      <c r="I7" s="10">
        <f t="shared" si="6"/>
        <v>10920</v>
      </c>
      <c r="J7" s="10">
        <f t="shared" si="7"/>
        <v>10920</v>
      </c>
      <c r="K7" s="10">
        <f t="shared" si="8"/>
        <v>10920</v>
      </c>
      <c r="L7" s="10">
        <f t="shared" si="9"/>
        <v>10920</v>
      </c>
      <c r="M7" s="10">
        <f t="shared" si="10"/>
        <v>10920</v>
      </c>
      <c r="N7" s="10">
        <f t="shared" si="11"/>
        <v>10920</v>
      </c>
    </row>
    <row r="8" spans="1:14" ht="12.75">
      <c r="A8" s="8">
        <v>2022</v>
      </c>
      <c r="B8" s="1" t="s">
        <v>0</v>
      </c>
      <c r="C8" s="10">
        <f t="shared" si="0"/>
        <v>10920</v>
      </c>
      <c r="D8" s="10">
        <f t="shared" si="1"/>
        <v>10920</v>
      </c>
      <c r="E8" s="10">
        <f t="shared" si="2"/>
        <v>10920</v>
      </c>
      <c r="F8" s="10">
        <f t="shared" si="3"/>
        <v>10920</v>
      </c>
      <c r="G8" s="10">
        <f t="shared" si="4"/>
        <v>10920</v>
      </c>
      <c r="H8" s="10">
        <f t="shared" si="5"/>
        <v>10920</v>
      </c>
      <c r="I8" s="27">
        <f t="shared" si="6"/>
        <v>10920</v>
      </c>
      <c r="J8" s="10">
        <f t="shared" si="7"/>
        <v>10920</v>
      </c>
      <c r="K8" s="10">
        <f t="shared" si="8"/>
        <v>10920</v>
      </c>
      <c r="L8" s="10">
        <f t="shared" si="9"/>
        <v>10920</v>
      </c>
      <c r="M8" s="10">
        <f t="shared" si="10"/>
        <v>10920</v>
      </c>
      <c r="N8" s="10">
        <f t="shared" si="11"/>
        <v>10920</v>
      </c>
    </row>
    <row r="9" spans="1:18" ht="12.75">
      <c r="A9" s="8">
        <v>2023</v>
      </c>
      <c r="B9" s="1" t="s">
        <v>0</v>
      </c>
      <c r="C9" s="10">
        <f t="shared" si="0"/>
        <v>10920</v>
      </c>
      <c r="D9" s="10">
        <f t="shared" si="1"/>
        <v>10920</v>
      </c>
      <c r="E9" s="10">
        <f t="shared" si="2"/>
        <v>10920</v>
      </c>
      <c r="F9" s="10">
        <f t="shared" si="3"/>
        <v>10920</v>
      </c>
      <c r="G9" s="10">
        <f t="shared" si="4"/>
        <v>10920</v>
      </c>
      <c r="H9" s="10">
        <f t="shared" si="5"/>
        <v>10920</v>
      </c>
      <c r="I9" s="27">
        <f t="shared" si="6"/>
        <v>10920</v>
      </c>
      <c r="J9" s="10">
        <f t="shared" si="7"/>
        <v>10938.2</v>
      </c>
      <c r="K9" s="10">
        <f t="shared" si="8"/>
        <v>10956.4</v>
      </c>
      <c r="L9" s="10">
        <f t="shared" si="9"/>
        <v>10974.6</v>
      </c>
      <c r="M9" s="10">
        <f t="shared" si="10"/>
        <v>10992.800000000001</v>
      </c>
      <c r="N9" s="10">
        <f t="shared" si="11"/>
        <v>11011.000000000002</v>
      </c>
      <c r="R9" t="s">
        <v>37</v>
      </c>
    </row>
    <row r="10" spans="1:14" ht="12.75">
      <c r="A10" s="8">
        <v>2024</v>
      </c>
      <c r="B10" s="1" t="s">
        <v>0</v>
      </c>
      <c r="C10" s="10">
        <f>SUM(C28:N28)</f>
        <v>11029.200000000003</v>
      </c>
      <c r="D10" s="10">
        <f t="shared" si="1"/>
        <v>11047.400000000001</v>
      </c>
      <c r="E10" s="10">
        <f t="shared" si="2"/>
        <v>11065.6</v>
      </c>
      <c r="F10" s="10">
        <f t="shared" si="3"/>
        <v>11083.8</v>
      </c>
      <c r="G10" s="10">
        <f t="shared" si="4"/>
        <v>11102</v>
      </c>
      <c r="H10" s="10">
        <f t="shared" si="5"/>
        <v>11120.2</v>
      </c>
      <c r="I10" s="22">
        <f t="shared" si="6"/>
        <v>11138.4</v>
      </c>
      <c r="J10" s="10">
        <f t="shared" si="7"/>
        <v>11156.96</v>
      </c>
      <c r="K10" s="10">
        <f t="shared" si="8"/>
        <v>11175.52</v>
      </c>
      <c r="L10" s="10">
        <f t="shared" si="9"/>
        <v>11194.08</v>
      </c>
      <c r="M10" s="10">
        <f t="shared" si="10"/>
        <v>11212.64</v>
      </c>
      <c r="N10" s="10">
        <f t="shared" si="11"/>
        <v>11231.2</v>
      </c>
    </row>
    <row r="11" spans="1:14" ht="12.75">
      <c r="A11" s="8">
        <v>2025</v>
      </c>
      <c r="B11" s="1" t="s">
        <v>0</v>
      </c>
      <c r="C11" s="10">
        <f t="shared" si="0"/>
        <v>11249.76</v>
      </c>
      <c r="D11" s="10">
        <f t="shared" si="1"/>
        <v>11268.320000000002</v>
      </c>
      <c r="E11" s="10">
        <f t="shared" si="2"/>
        <v>11286.880000000001</v>
      </c>
      <c r="F11" s="10">
        <f t="shared" si="3"/>
        <v>11305.440000000002</v>
      </c>
      <c r="G11" s="10">
        <f t="shared" si="4"/>
        <v>11324</v>
      </c>
      <c r="H11" s="10">
        <f t="shared" si="5"/>
        <v>11342.560000000001</v>
      </c>
      <c r="I11" s="10">
        <f t="shared" si="6"/>
        <v>11361.12</v>
      </c>
      <c r="J11" s="10">
        <f t="shared" si="7"/>
        <v>11380.060000000001</v>
      </c>
      <c r="K11" s="10">
        <f t="shared" si="8"/>
        <v>11399</v>
      </c>
      <c r="L11" s="10">
        <f t="shared" si="9"/>
        <v>11417.939999999999</v>
      </c>
      <c r="M11" s="10">
        <f t="shared" si="10"/>
        <v>11436.880000000001</v>
      </c>
      <c r="N11" s="10">
        <f t="shared" si="11"/>
        <v>11455.820000000002</v>
      </c>
    </row>
    <row r="12" spans="1:14" ht="12.75">
      <c r="A12" s="8">
        <v>2026</v>
      </c>
      <c r="B12" s="1" t="s">
        <v>0</v>
      </c>
      <c r="C12" s="10">
        <f t="shared" si="0"/>
        <v>11474.760000000002</v>
      </c>
      <c r="D12" s="10">
        <f t="shared" si="1"/>
        <v>11493.700000000003</v>
      </c>
      <c r="E12" s="10">
        <f t="shared" si="2"/>
        <v>11512.64</v>
      </c>
      <c r="F12" s="10">
        <f t="shared" si="3"/>
        <v>11531.58</v>
      </c>
      <c r="G12" s="10">
        <f t="shared" si="4"/>
        <v>11550.52</v>
      </c>
      <c r="H12" s="10">
        <f t="shared" si="5"/>
        <v>11569.46</v>
      </c>
      <c r="I12" s="10">
        <f t="shared" si="6"/>
        <v>11588.4</v>
      </c>
      <c r="J12" s="10">
        <f t="shared" si="7"/>
        <v>11607.71</v>
      </c>
      <c r="K12" s="10">
        <f t="shared" si="8"/>
        <v>11627.02</v>
      </c>
      <c r="L12" s="10">
        <f t="shared" si="9"/>
        <v>11646.33</v>
      </c>
      <c r="M12" s="10">
        <f t="shared" si="10"/>
        <v>11665.64</v>
      </c>
      <c r="N12" s="10">
        <f t="shared" si="11"/>
        <v>11684.95</v>
      </c>
    </row>
    <row r="13" spans="1:14" ht="12.75">
      <c r="A13" s="8">
        <v>2027</v>
      </c>
      <c r="B13" s="1" t="s">
        <v>0</v>
      </c>
      <c r="C13" s="10">
        <f t="shared" si="0"/>
        <v>11704.26</v>
      </c>
      <c r="D13" s="10">
        <f t="shared" si="1"/>
        <v>11723.570000000002</v>
      </c>
      <c r="E13" s="10">
        <f t="shared" si="2"/>
        <v>11742.880000000001</v>
      </c>
      <c r="F13" s="10">
        <f t="shared" si="3"/>
        <v>11762.190000000002</v>
      </c>
      <c r="G13" s="10">
        <f t="shared" si="4"/>
        <v>11781.5</v>
      </c>
      <c r="H13" s="10">
        <f t="shared" si="5"/>
        <v>11800.810000000001</v>
      </c>
      <c r="I13" s="10">
        <f t="shared" si="6"/>
        <v>11820.12</v>
      </c>
      <c r="J13" s="10">
        <f t="shared" si="7"/>
        <v>11839.82</v>
      </c>
      <c r="K13" s="10">
        <f t="shared" si="8"/>
        <v>11859.52</v>
      </c>
      <c r="L13" s="10">
        <f t="shared" si="9"/>
        <v>11879.220000000001</v>
      </c>
      <c r="M13" s="10">
        <f t="shared" si="10"/>
        <v>11898.920000000002</v>
      </c>
      <c r="N13" s="10">
        <f t="shared" si="11"/>
        <v>11918.62</v>
      </c>
    </row>
    <row r="14" spans="1:14" ht="12.75">
      <c r="A14" s="8">
        <v>2028</v>
      </c>
      <c r="B14" s="1" t="s">
        <v>0</v>
      </c>
      <c r="C14" s="10">
        <f t="shared" si="0"/>
        <v>11938.32</v>
      </c>
      <c r="D14" s="10">
        <f t="shared" si="1"/>
        <v>11958.019999999997</v>
      </c>
      <c r="E14" s="10">
        <f t="shared" si="2"/>
        <v>11977.72</v>
      </c>
      <c r="F14" s="10">
        <f t="shared" si="3"/>
        <v>11997.420000000002</v>
      </c>
      <c r="G14" s="10">
        <f t="shared" si="4"/>
        <v>12017.119999999999</v>
      </c>
      <c r="H14" s="10">
        <f t="shared" si="5"/>
        <v>12036.82</v>
      </c>
      <c r="I14" s="10">
        <f t="shared" si="6"/>
        <v>12056.52</v>
      </c>
      <c r="J14" s="10">
        <f t="shared" si="7"/>
        <v>12076.61</v>
      </c>
      <c r="K14" s="10">
        <f t="shared" si="8"/>
        <v>12096.7</v>
      </c>
      <c r="L14" s="10">
        <f t="shared" si="9"/>
        <v>12116.79</v>
      </c>
      <c r="M14" s="10">
        <f t="shared" si="10"/>
        <v>12136.88</v>
      </c>
      <c r="N14" s="10">
        <f t="shared" si="11"/>
        <v>12156.969999999998</v>
      </c>
    </row>
    <row r="15" spans="1:14" ht="12.75">
      <c r="A15" s="8">
        <v>2029</v>
      </c>
      <c r="B15" s="1" t="s">
        <v>0</v>
      </c>
      <c r="C15" s="10">
        <f t="shared" si="0"/>
        <v>12177.059999999998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2.75"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1"/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</row>
    <row r="18" spans="2:14" ht="6" customHeight="1"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1"/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</row>
    <row r="20" spans="2:14" ht="12.75">
      <c r="B20" s="1"/>
      <c r="C20" s="11" t="s">
        <v>3</v>
      </c>
      <c r="D20" s="11" t="s">
        <v>4</v>
      </c>
      <c r="E20" s="11" t="s">
        <v>5</v>
      </c>
      <c r="F20" s="11" t="s">
        <v>6</v>
      </c>
      <c r="G20" s="11" t="s">
        <v>7</v>
      </c>
      <c r="H20" s="11" t="s">
        <v>8</v>
      </c>
      <c r="I20" s="11" t="s">
        <v>9</v>
      </c>
      <c r="J20" s="11" t="s">
        <v>10</v>
      </c>
      <c r="K20" s="11" t="s">
        <v>11</v>
      </c>
      <c r="L20" s="11" t="s">
        <v>12</v>
      </c>
      <c r="M20" s="11" t="s">
        <v>13</v>
      </c>
      <c r="N20" s="11" t="s">
        <v>14</v>
      </c>
    </row>
    <row r="21" spans="2:14" ht="6" customHeight="1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2.75">
      <c r="B22" s="1"/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4" t="s">
        <v>15</v>
      </c>
    </row>
    <row r="23" spans="1:14" ht="12.75">
      <c r="A23" s="8">
        <v>2019</v>
      </c>
      <c r="B23" s="1" t="s">
        <v>16</v>
      </c>
      <c r="C23" s="23">
        <f aca="true" t="shared" si="12" ref="C23:H23">fee_current</f>
        <v>860</v>
      </c>
      <c r="D23" s="23">
        <f t="shared" si="12"/>
        <v>860</v>
      </c>
      <c r="E23" s="23">
        <f t="shared" si="12"/>
        <v>860</v>
      </c>
      <c r="F23" s="23">
        <f t="shared" si="12"/>
        <v>860</v>
      </c>
      <c r="G23" s="23">
        <f t="shared" si="12"/>
        <v>860</v>
      </c>
      <c r="H23" s="23">
        <f t="shared" si="12"/>
        <v>860</v>
      </c>
      <c r="I23" s="23">
        <f aca="true" t="shared" si="13" ref="I23:N23">fee_new</f>
        <v>860</v>
      </c>
      <c r="J23" s="23">
        <f t="shared" si="13"/>
        <v>860</v>
      </c>
      <c r="K23" s="23">
        <f t="shared" si="13"/>
        <v>860</v>
      </c>
      <c r="L23" s="23">
        <f t="shared" si="13"/>
        <v>860</v>
      </c>
      <c r="M23" s="23">
        <f t="shared" si="13"/>
        <v>860</v>
      </c>
      <c r="N23" s="23">
        <f t="shared" si="13"/>
        <v>860</v>
      </c>
    </row>
    <row r="24" spans="1:14" ht="12.75">
      <c r="A24" s="8">
        <v>2020</v>
      </c>
      <c r="B24" s="1" t="s">
        <v>16</v>
      </c>
      <c r="C24" s="25">
        <f aca="true" t="shared" si="14" ref="C24:H24">fee_new</f>
        <v>860</v>
      </c>
      <c r="D24" s="25">
        <f t="shared" si="14"/>
        <v>860</v>
      </c>
      <c r="E24" s="25">
        <f t="shared" si="14"/>
        <v>860</v>
      </c>
      <c r="F24" s="25">
        <f t="shared" si="14"/>
        <v>860</v>
      </c>
      <c r="G24" s="25">
        <f t="shared" si="14"/>
        <v>860</v>
      </c>
      <c r="H24" s="25">
        <f t="shared" si="14"/>
        <v>860</v>
      </c>
      <c r="I24" s="25">
        <f aca="true" t="shared" si="15" ref="I24:N24">feea</f>
        <v>910</v>
      </c>
      <c r="J24" s="25">
        <f t="shared" si="15"/>
        <v>910</v>
      </c>
      <c r="K24" s="25">
        <f t="shared" si="15"/>
        <v>910</v>
      </c>
      <c r="L24" s="25">
        <f t="shared" si="15"/>
        <v>910</v>
      </c>
      <c r="M24" s="25">
        <f t="shared" si="15"/>
        <v>910</v>
      </c>
      <c r="N24" s="25">
        <f t="shared" si="15"/>
        <v>910</v>
      </c>
    </row>
    <row r="25" spans="1:14" ht="12.75">
      <c r="A25" s="8">
        <v>2021</v>
      </c>
      <c r="B25" s="1" t="s">
        <v>16</v>
      </c>
      <c r="C25" s="25">
        <f aca="true" t="shared" si="16" ref="C25:H25">feea</f>
        <v>910</v>
      </c>
      <c r="D25" s="25">
        <f t="shared" si="16"/>
        <v>910</v>
      </c>
      <c r="E25" s="25">
        <f t="shared" si="16"/>
        <v>910</v>
      </c>
      <c r="F25" s="25">
        <f t="shared" si="16"/>
        <v>910</v>
      </c>
      <c r="G25" s="25">
        <f t="shared" si="16"/>
        <v>910</v>
      </c>
      <c r="H25" s="25">
        <f t="shared" si="16"/>
        <v>910</v>
      </c>
      <c r="I25" s="25">
        <f aca="true" t="shared" si="17" ref="I25:N25">feeb</f>
        <v>910</v>
      </c>
      <c r="J25" s="25">
        <f t="shared" si="17"/>
        <v>910</v>
      </c>
      <c r="K25" s="25">
        <f t="shared" si="17"/>
        <v>910</v>
      </c>
      <c r="L25" s="25">
        <f t="shared" si="17"/>
        <v>910</v>
      </c>
      <c r="M25" s="25">
        <f t="shared" si="17"/>
        <v>910</v>
      </c>
      <c r="N25" s="25">
        <f t="shared" si="17"/>
        <v>910</v>
      </c>
    </row>
    <row r="26" spans="1:14" ht="12.75">
      <c r="A26" s="8">
        <v>2022</v>
      </c>
      <c r="B26" s="1" t="s">
        <v>16</v>
      </c>
      <c r="C26" s="25">
        <f aca="true" t="shared" si="18" ref="C26:H26">feeb</f>
        <v>910</v>
      </c>
      <c r="D26" s="25">
        <f t="shared" si="18"/>
        <v>910</v>
      </c>
      <c r="E26" s="25">
        <f t="shared" si="18"/>
        <v>910</v>
      </c>
      <c r="F26" s="25">
        <f t="shared" si="18"/>
        <v>910</v>
      </c>
      <c r="G26" s="25">
        <f t="shared" si="18"/>
        <v>910</v>
      </c>
      <c r="H26" s="25">
        <f t="shared" si="18"/>
        <v>910</v>
      </c>
      <c r="I26" s="23">
        <f aca="true" t="shared" si="19" ref="I26:N26">feec</f>
        <v>910</v>
      </c>
      <c r="J26" s="23">
        <f t="shared" si="19"/>
        <v>910</v>
      </c>
      <c r="K26" s="23">
        <f t="shared" si="19"/>
        <v>910</v>
      </c>
      <c r="L26" s="23">
        <f t="shared" si="19"/>
        <v>910</v>
      </c>
      <c r="M26" s="23">
        <f t="shared" si="19"/>
        <v>910</v>
      </c>
      <c r="N26" s="23">
        <f t="shared" si="19"/>
        <v>910</v>
      </c>
    </row>
    <row r="27" spans="1:14" ht="12.75">
      <c r="A27" s="8">
        <v>2023</v>
      </c>
      <c r="B27" s="1" t="s">
        <v>16</v>
      </c>
      <c r="C27" s="25">
        <f aca="true" t="shared" si="20" ref="C27:H27">feec</f>
        <v>910</v>
      </c>
      <c r="D27" s="25">
        <f t="shared" si="20"/>
        <v>910</v>
      </c>
      <c r="E27" s="25">
        <f t="shared" si="20"/>
        <v>910</v>
      </c>
      <c r="F27" s="25">
        <f t="shared" si="20"/>
        <v>910</v>
      </c>
      <c r="G27" s="25">
        <f t="shared" si="20"/>
        <v>910</v>
      </c>
      <c r="H27" s="25">
        <f t="shared" si="20"/>
        <v>910</v>
      </c>
      <c r="I27" s="23">
        <f aca="true" t="shared" si="21" ref="I27:N27">feed</f>
        <v>910</v>
      </c>
      <c r="J27" s="23">
        <f t="shared" si="21"/>
        <v>910</v>
      </c>
      <c r="K27" s="23">
        <f t="shared" si="21"/>
        <v>910</v>
      </c>
      <c r="L27" s="23">
        <f t="shared" si="21"/>
        <v>910</v>
      </c>
      <c r="M27" s="23">
        <f t="shared" si="21"/>
        <v>910</v>
      </c>
      <c r="N27" s="23">
        <f t="shared" si="21"/>
        <v>910</v>
      </c>
    </row>
    <row r="28" spans="1:14" ht="12.75">
      <c r="A28" s="8">
        <v>2024</v>
      </c>
      <c r="B28" s="1" t="s">
        <v>16</v>
      </c>
      <c r="C28" s="25">
        <f aca="true" t="shared" si="22" ref="C28:H28">feed</f>
        <v>910</v>
      </c>
      <c r="D28" s="25">
        <f t="shared" si="22"/>
        <v>910</v>
      </c>
      <c r="E28" s="25">
        <f t="shared" si="22"/>
        <v>910</v>
      </c>
      <c r="F28" s="25">
        <f t="shared" si="22"/>
        <v>910</v>
      </c>
      <c r="G28" s="25">
        <f>feed</f>
        <v>910</v>
      </c>
      <c r="H28" s="25">
        <f t="shared" si="22"/>
        <v>910</v>
      </c>
      <c r="I28" s="24">
        <f aca="true" t="shared" si="23" ref="I28:N28">feee</f>
        <v>928.2</v>
      </c>
      <c r="J28" s="25">
        <f t="shared" si="23"/>
        <v>928.2</v>
      </c>
      <c r="K28" s="25">
        <f t="shared" si="23"/>
        <v>928.2</v>
      </c>
      <c r="L28" s="25">
        <f t="shared" si="23"/>
        <v>928.2</v>
      </c>
      <c r="M28" s="25">
        <f t="shared" si="23"/>
        <v>928.2</v>
      </c>
      <c r="N28" s="25">
        <f t="shared" si="23"/>
        <v>928.2</v>
      </c>
    </row>
    <row r="29" spans="1:14" ht="12.75">
      <c r="A29" s="8">
        <v>2025</v>
      </c>
      <c r="B29" s="1" t="s">
        <v>16</v>
      </c>
      <c r="C29" s="25">
        <f aca="true" t="shared" si="24" ref="C29:H29">feee</f>
        <v>928.2</v>
      </c>
      <c r="D29" s="25">
        <f t="shared" si="24"/>
        <v>928.2</v>
      </c>
      <c r="E29" s="25">
        <f t="shared" si="24"/>
        <v>928.2</v>
      </c>
      <c r="F29" s="25">
        <f t="shared" si="24"/>
        <v>928.2</v>
      </c>
      <c r="G29" s="25">
        <f t="shared" si="24"/>
        <v>928.2</v>
      </c>
      <c r="H29" s="25">
        <f t="shared" si="24"/>
        <v>928.2</v>
      </c>
      <c r="I29" s="25">
        <f aca="true" t="shared" si="25" ref="I29:N29">feef</f>
        <v>946.76</v>
      </c>
      <c r="J29" s="25">
        <f t="shared" si="25"/>
        <v>946.76</v>
      </c>
      <c r="K29" s="25">
        <f t="shared" si="25"/>
        <v>946.76</v>
      </c>
      <c r="L29" s="25">
        <f t="shared" si="25"/>
        <v>946.76</v>
      </c>
      <c r="M29" s="25">
        <f t="shared" si="25"/>
        <v>946.76</v>
      </c>
      <c r="N29" s="25">
        <f t="shared" si="25"/>
        <v>946.76</v>
      </c>
    </row>
    <row r="30" spans="1:14" ht="12.75">
      <c r="A30" s="8">
        <v>2026</v>
      </c>
      <c r="B30" s="1" t="s">
        <v>16</v>
      </c>
      <c r="C30" s="25">
        <f aca="true" t="shared" si="26" ref="C30:H30">feef</f>
        <v>946.76</v>
      </c>
      <c r="D30" s="25">
        <f t="shared" si="26"/>
        <v>946.76</v>
      </c>
      <c r="E30" s="25">
        <f t="shared" si="26"/>
        <v>946.76</v>
      </c>
      <c r="F30" s="25">
        <f t="shared" si="26"/>
        <v>946.76</v>
      </c>
      <c r="G30" s="25">
        <f t="shared" si="26"/>
        <v>946.76</v>
      </c>
      <c r="H30" s="25">
        <f t="shared" si="26"/>
        <v>946.76</v>
      </c>
      <c r="I30" s="25">
        <f aca="true" t="shared" si="27" ref="I30:N30">feeg</f>
        <v>965.7</v>
      </c>
      <c r="J30" s="25">
        <f t="shared" si="27"/>
        <v>965.7</v>
      </c>
      <c r="K30" s="25">
        <f t="shared" si="27"/>
        <v>965.7</v>
      </c>
      <c r="L30" s="25">
        <f t="shared" si="27"/>
        <v>965.7</v>
      </c>
      <c r="M30" s="25">
        <f t="shared" si="27"/>
        <v>965.7</v>
      </c>
      <c r="N30" s="25">
        <f t="shared" si="27"/>
        <v>965.7</v>
      </c>
    </row>
    <row r="31" spans="1:14" ht="12.75">
      <c r="A31" s="8">
        <v>2027</v>
      </c>
      <c r="B31" s="1" t="s">
        <v>16</v>
      </c>
      <c r="C31" s="25">
        <f aca="true" t="shared" si="28" ref="C31:H31">feeg</f>
        <v>965.7</v>
      </c>
      <c r="D31" s="25">
        <f t="shared" si="28"/>
        <v>965.7</v>
      </c>
      <c r="E31" s="25">
        <f t="shared" si="28"/>
        <v>965.7</v>
      </c>
      <c r="F31" s="25">
        <f t="shared" si="28"/>
        <v>965.7</v>
      </c>
      <c r="G31" s="25">
        <f t="shared" si="28"/>
        <v>965.7</v>
      </c>
      <c r="H31" s="25">
        <f t="shared" si="28"/>
        <v>965.7</v>
      </c>
      <c r="I31" s="25">
        <f aca="true" t="shared" si="29" ref="I31:N31">feeh</f>
        <v>985.01</v>
      </c>
      <c r="J31" s="25">
        <f t="shared" si="29"/>
        <v>985.01</v>
      </c>
      <c r="K31" s="25">
        <f t="shared" si="29"/>
        <v>985.01</v>
      </c>
      <c r="L31" s="25">
        <f t="shared" si="29"/>
        <v>985.01</v>
      </c>
      <c r="M31" s="25">
        <f t="shared" si="29"/>
        <v>985.01</v>
      </c>
      <c r="N31" s="25">
        <f t="shared" si="29"/>
        <v>985.01</v>
      </c>
    </row>
    <row r="32" spans="1:14" ht="12.75">
      <c r="A32" s="8">
        <v>2028</v>
      </c>
      <c r="B32" s="1" t="s">
        <v>16</v>
      </c>
      <c r="C32" s="25">
        <f aca="true" t="shared" si="30" ref="C32:H32">feeh</f>
        <v>985.01</v>
      </c>
      <c r="D32" s="25">
        <f t="shared" si="30"/>
        <v>985.01</v>
      </c>
      <c r="E32" s="25">
        <f t="shared" si="30"/>
        <v>985.01</v>
      </c>
      <c r="F32" s="25">
        <f t="shared" si="30"/>
        <v>985.01</v>
      </c>
      <c r="G32" s="25">
        <f t="shared" si="30"/>
        <v>985.01</v>
      </c>
      <c r="H32" s="25">
        <f t="shared" si="30"/>
        <v>985.01</v>
      </c>
      <c r="I32" s="25">
        <f aca="true" t="shared" si="31" ref="I32:N32">feei</f>
        <v>1004.71</v>
      </c>
      <c r="J32" s="25">
        <f t="shared" si="31"/>
        <v>1004.71</v>
      </c>
      <c r="K32" s="25">
        <f t="shared" si="31"/>
        <v>1004.71</v>
      </c>
      <c r="L32" s="25">
        <f t="shared" si="31"/>
        <v>1004.71</v>
      </c>
      <c r="M32" s="25">
        <f t="shared" si="31"/>
        <v>1004.71</v>
      </c>
      <c r="N32" s="25">
        <f t="shared" si="31"/>
        <v>1004.71</v>
      </c>
    </row>
    <row r="33" spans="1:14" ht="12.75">
      <c r="A33" s="8">
        <v>2029</v>
      </c>
      <c r="B33" s="1" t="s">
        <v>16</v>
      </c>
      <c r="C33" s="25">
        <f aca="true" t="shared" si="32" ref="C33:H33">feei</f>
        <v>1004.71</v>
      </c>
      <c r="D33" s="25">
        <f t="shared" si="32"/>
        <v>1004.71</v>
      </c>
      <c r="E33" s="25">
        <f t="shared" si="32"/>
        <v>1004.71</v>
      </c>
      <c r="F33" s="25">
        <f t="shared" si="32"/>
        <v>1004.71</v>
      </c>
      <c r="G33" s="25">
        <f t="shared" si="32"/>
        <v>1004.71</v>
      </c>
      <c r="H33" s="25">
        <f t="shared" si="32"/>
        <v>1004.71</v>
      </c>
      <c r="I33" s="25">
        <f aca="true" t="shared" si="33" ref="I33:N33">feej</f>
        <v>1024.8</v>
      </c>
      <c r="J33" s="25">
        <f t="shared" si="33"/>
        <v>1024.8</v>
      </c>
      <c r="K33" s="25">
        <f t="shared" si="33"/>
        <v>1024.8</v>
      </c>
      <c r="L33" s="25">
        <f t="shared" si="33"/>
        <v>1024.8</v>
      </c>
      <c r="M33" s="25">
        <f t="shared" si="33"/>
        <v>1024.8</v>
      </c>
      <c r="N33" s="25">
        <f t="shared" si="33"/>
        <v>1024.8</v>
      </c>
    </row>
    <row r="35" spans="1:2" ht="12.75">
      <c r="A35" s="7" t="s">
        <v>17</v>
      </c>
      <c r="B35" s="9"/>
    </row>
    <row r="36" spans="1:14" ht="12.75">
      <c r="A36" s="2" t="s">
        <v>28</v>
      </c>
      <c r="B36" s="8"/>
      <c r="D36" s="3">
        <v>69647</v>
      </c>
      <c r="E36" s="17" t="s">
        <v>29</v>
      </c>
      <c r="M36" s="20" t="s">
        <v>34</v>
      </c>
      <c r="N36" s="13">
        <v>43893</v>
      </c>
    </row>
    <row r="37" spans="1:14" ht="12.75">
      <c r="A37" s="2"/>
      <c r="B37" s="8"/>
      <c r="D37" s="3"/>
      <c r="E37" s="17"/>
      <c r="N37" s="13"/>
    </row>
    <row r="38" spans="3:4" ht="12.75">
      <c r="C38" s="2" t="s">
        <v>33</v>
      </c>
      <c r="D38" s="2" t="s">
        <v>27</v>
      </c>
    </row>
    <row r="39" spans="1:4" ht="12.75">
      <c r="A39" s="3" t="s">
        <v>32</v>
      </c>
      <c r="B39" s="15">
        <v>1.02</v>
      </c>
      <c r="C39" s="2" t="s">
        <v>18</v>
      </c>
      <c r="D39" s="26">
        <v>860</v>
      </c>
    </row>
    <row r="40" spans="1:8" ht="12.75">
      <c r="A40" s="15"/>
      <c r="B40" s="16"/>
      <c r="C40" s="2" t="s">
        <v>19</v>
      </c>
      <c r="D40" s="26">
        <v>860</v>
      </c>
      <c r="H40" s="14"/>
    </row>
    <row r="41" spans="3:4" ht="12.75">
      <c r="C41" s="2" t="s">
        <v>20</v>
      </c>
      <c r="D41" s="26">
        <v>910</v>
      </c>
    </row>
    <row r="42" spans="3:4" ht="12.75">
      <c r="C42" s="2" t="s">
        <v>21</v>
      </c>
      <c r="D42" s="26">
        <v>910</v>
      </c>
    </row>
    <row r="43" spans="3:4" ht="12.75">
      <c r="C43" s="2" t="s">
        <v>22</v>
      </c>
      <c r="D43" s="26">
        <v>910</v>
      </c>
    </row>
    <row r="44" spans="3:4" ht="12.75">
      <c r="C44" s="2" t="s">
        <v>23</v>
      </c>
      <c r="D44" s="26">
        <v>910</v>
      </c>
    </row>
    <row r="45" spans="3:4" ht="12.75">
      <c r="C45" s="2" t="s">
        <v>24</v>
      </c>
      <c r="D45" s="26">
        <f aca="true" t="shared" si="34" ref="D45:D50">ROUND(D44*fee_increase,2)</f>
        <v>928.2</v>
      </c>
    </row>
    <row r="46" spans="3:4" ht="12.75">
      <c r="C46" s="2" t="s">
        <v>25</v>
      </c>
      <c r="D46" s="26">
        <f t="shared" si="34"/>
        <v>946.76</v>
      </c>
    </row>
    <row r="47" spans="3:4" ht="12.75">
      <c r="C47" s="2" t="s">
        <v>26</v>
      </c>
      <c r="D47" s="26">
        <f t="shared" si="34"/>
        <v>965.7</v>
      </c>
    </row>
    <row r="48" spans="3:4" ht="12.75">
      <c r="C48" s="2" t="s">
        <v>30</v>
      </c>
      <c r="D48" s="26">
        <f t="shared" si="34"/>
        <v>985.01</v>
      </c>
    </row>
    <row r="49" spans="3:4" ht="12.75">
      <c r="C49" s="2" t="s">
        <v>35</v>
      </c>
      <c r="D49" s="26">
        <f t="shared" si="34"/>
        <v>1004.71</v>
      </c>
    </row>
    <row r="50" spans="3:4" ht="12.75">
      <c r="C50" s="2" t="s">
        <v>36</v>
      </c>
      <c r="D50" s="26">
        <f t="shared" si="34"/>
        <v>1024.8</v>
      </c>
    </row>
  </sheetData>
  <sheetProtection/>
  <mergeCells count="1">
    <mergeCell ref="C1:N1"/>
  </mergeCells>
  <hyperlinks>
    <hyperlink ref="E36" r:id="rId1" display="ahamaker@purdue.edu"/>
  </hyperlinks>
  <printOptions gridLines="1"/>
  <pageMargins left="0.5" right="0.5" top="0.75" bottom="0.5" header="0.5" footer="0.5"/>
  <pageSetup horizontalDpi="600" verticalDpi="600" orientation="landscape" r:id="rId2"/>
  <headerFooter alignWithMargins="0">
    <oddHeader>&amp;RChart good for ~1 year before being replaced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Hamaker, Amanda K</cp:lastModifiedBy>
  <cp:lastPrinted>2018-08-22T12:35:10Z</cp:lastPrinted>
  <dcterms:created xsi:type="dcterms:W3CDTF">2008-05-30T17:27:42Z</dcterms:created>
  <dcterms:modified xsi:type="dcterms:W3CDTF">2020-03-03T20:55:53Z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